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farah_memon-v_adityabirlacapital_com/Documents/Desktop/ABSLPFML Portfolio/"/>
    </mc:Choice>
  </mc:AlternateContent>
  <xr:revisionPtr revIDLastSave="0" documentId="8_{9F2CDB2E-62AC-4CD1-94C5-D55250AF7AFC}" xr6:coauthVersionLast="47" xr6:coauthVersionMax="47" xr10:uidLastSave="{00000000-0000-0000-0000-000000000000}"/>
  <bookViews>
    <workbookView xWindow="-120" yWindow="-120" windowWidth="20730" windowHeight="11040" xr2:uid="{279F5556-91CD-479E-9CED-2EFA708A9990}"/>
  </bookViews>
  <sheets>
    <sheet name="Port_Tax Saver" sheetId="1" r:id="rId1"/>
  </sheets>
  <externalReferences>
    <externalReference r:id="rId2"/>
  </externalReferences>
  <definedNames>
    <definedName name="_xlnm._FilterDatabase" localSheetId="0" hidden="1">'Port_Tax Saver'!$C$6:$H$72</definedName>
    <definedName name="IN">#REF!</definedName>
    <definedName name="_xlnm.Print_Area" localSheetId="0">'Port_Tax Saver'!$B$2:$G$100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9" i="1" l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F139" i="1"/>
  <c r="F138" i="1"/>
  <c r="F137" i="1"/>
  <c r="F136" i="1"/>
  <c r="F135" i="1"/>
  <c r="F134" i="1"/>
  <c r="G134" i="1" s="1"/>
  <c r="F133" i="1"/>
  <c r="G133" i="1" s="1"/>
  <c r="F132" i="1"/>
  <c r="G132" i="1" s="1"/>
  <c r="F131" i="1"/>
  <c r="F130" i="1"/>
  <c r="F129" i="1"/>
  <c r="F128" i="1"/>
  <c r="F112" i="1"/>
  <c r="F114" i="1" s="1"/>
  <c r="F102" i="1"/>
  <c r="G100" i="1" l="1"/>
  <c r="G92" i="1"/>
  <c r="G84" i="1"/>
  <c r="G76" i="1"/>
  <c r="G68" i="1"/>
  <c r="G60" i="1"/>
  <c r="G52" i="1"/>
  <c r="G44" i="1"/>
  <c r="G36" i="1"/>
  <c r="G28" i="1"/>
  <c r="G20" i="1"/>
  <c r="G12" i="1"/>
  <c r="G43" i="1"/>
  <c r="G102" i="1"/>
  <c r="G95" i="1"/>
  <c r="G87" i="1"/>
  <c r="G71" i="1"/>
  <c r="G63" i="1"/>
  <c r="G55" i="1"/>
  <c r="G47" i="1"/>
  <c r="G31" i="1"/>
  <c r="G23" i="1"/>
  <c r="G7" i="1"/>
  <c r="G112" i="1"/>
  <c r="G99" i="1"/>
  <c r="G91" i="1"/>
  <c r="G83" i="1"/>
  <c r="G75" i="1"/>
  <c r="G67" i="1"/>
  <c r="G59" i="1"/>
  <c r="G51" i="1"/>
  <c r="G35" i="1"/>
  <c r="G27" i="1"/>
  <c r="G19" i="1"/>
  <c r="G11" i="1"/>
  <c r="G61" i="1"/>
  <c r="G13" i="1"/>
  <c r="G98" i="1"/>
  <c r="G90" i="1"/>
  <c r="G82" i="1"/>
  <c r="G74" i="1"/>
  <c r="G66" i="1"/>
  <c r="G58" i="1"/>
  <c r="G50" i="1"/>
  <c r="G42" i="1"/>
  <c r="G34" i="1"/>
  <c r="G26" i="1"/>
  <c r="G18" i="1"/>
  <c r="G10" i="1"/>
  <c r="G79" i="1"/>
  <c r="G39" i="1"/>
  <c r="G15" i="1"/>
  <c r="G110" i="1"/>
  <c r="G97" i="1"/>
  <c r="G89" i="1"/>
  <c r="G81" i="1"/>
  <c r="G73" i="1"/>
  <c r="G65" i="1"/>
  <c r="G57" i="1"/>
  <c r="G49" i="1"/>
  <c r="G41" i="1"/>
  <c r="G33" i="1"/>
  <c r="G25" i="1"/>
  <c r="G17" i="1"/>
  <c r="G9" i="1"/>
  <c r="G106" i="1"/>
  <c r="G96" i="1"/>
  <c r="G88" i="1"/>
  <c r="G80" i="1"/>
  <c r="G72" i="1"/>
  <c r="G64" i="1"/>
  <c r="G56" i="1"/>
  <c r="G48" i="1"/>
  <c r="G40" i="1"/>
  <c r="G32" i="1"/>
  <c r="G24" i="1"/>
  <c r="G16" i="1"/>
  <c r="G8" i="1"/>
  <c r="G69" i="1"/>
  <c r="G21" i="1"/>
  <c r="G94" i="1"/>
  <c r="G86" i="1"/>
  <c r="G78" i="1"/>
  <c r="G70" i="1"/>
  <c r="G62" i="1"/>
  <c r="G54" i="1"/>
  <c r="G46" i="1"/>
  <c r="G38" i="1"/>
  <c r="G30" i="1"/>
  <c r="G22" i="1"/>
  <c r="G14" i="1"/>
  <c r="G101" i="1"/>
  <c r="G93" i="1"/>
  <c r="G85" i="1"/>
  <c r="G77" i="1"/>
  <c r="G53" i="1"/>
  <c r="G45" i="1"/>
  <c r="G37" i="1"/>
  <c r="G29" i="1"/>
  <c r="G128" i="1"/>
  <c r="G136" i="1"/>
  <c r="G129" i="1"/>
  <c r="G137" i="1"/>
  <c r="G135" i="1"/>
  <c r="G130" i="1"/>
  <c r="G138" i="1"/>
  <c r="G131" i="1"/>
  <c r="G139" i="1"/>
</calcChain>
</file>

<file path=xl/sharedStrings.xml><?xml version="1.0" encoding="utf-8"?>
<sst xmlns="http://schemas.openxmlformats.org/spreadsheetml/2006/main" count="365" uniqueCount="312">
  <si>
    <t>NAME OF PENSION FUND</t>
  </si>
  <si>
    <t>ADITYA BIRLA SUN LIFE PENSION MANAGEMENT LIMITED</t>
  </si>
  <si>
    <t>TAX SAVER2</t>
  </si>
  <si>
    <t>SCHEME NAME</t>
  </si>
  <si>
    <t>Scheme Tax Saver Tier II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</si>
  <si>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</si>
  <si>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</si>
  <si>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</si>
  <si>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</si>
  <si>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</si>
  <si>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</si>
  <si>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</si>
  <si>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</si>
  <si>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IN000929C058</t>
  </si>
  <si>
    <t>Gsec Strip 12-09-2029</t>
  </si>
  <si>
    <t>CGS</t>
  </si>
  <si>
    <t>IN0020200401</t>
  </si>
  <si>
    <t>6.76 GS 22.02.2061</t>
  </si>
  <si>
    <t>IN0020220011</t>
  </si>
  <si>
    <t>7.10 GS 18.04.2029</t>
  </si>
  <si>
    <t>IN0020230044</t>
  </si>
  <si>
    <t>7.25 GS 12.06.2063</t>
  </si>
  <si>
    <t>IN0020230127</t>
  </si>
  <si>
    <t>7.46 GS 06.11.2073</t>
  </si>
  <si>
    <t>IN0020240019</t>
  </si>
  <si>
    <t>7.10 GS 08.04.2034</t>
  </si>
  <si>
    <t>IN0020240035</t>
  </si>
  <si>
    <t>7.34 GS 22.04.2064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</si>
  <si>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</si>
  <si>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</si>
  <si>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</si>
  <si>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</si>
  <si>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</si>
  <si>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</si>
  <si>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</si>
  <si>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</si>
  <si>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</si>
  <si>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INE006I01046</t>
  </si>
  <si>
    <t>ASTRAL LIMITED</t>
  </si>
  <si>
    <t>Manufacture of other plastics products n.e.c.</t>
  </si>
  <si>
    <t>INE009A01021</t>
  </si>
  <si>
    <t>INFOSYS LTD EQ</t>
  </si>
  <si>
    <t>Writing , modifying, testing of computer program</t>
  </si>
  <si>
    <t>INE010V01017</t>
  </si>
  <si>
    <t>L&amp;T Technology Services Ltd</t>
  </si>
  <si>
    <t>Other information technology and computer service activities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</si>
  <si>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</si>
  <si>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</si>
  <si>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</si>
  <si>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</si>
  <si>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</si>
  <si>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</si>
  <si>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</si>
  <si>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</si>
  <si>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</si>
  <si>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INE021A01026</t>
  </si>
  <si>
    <t>ASIAN PAINTS LTD.</t>
  </si>
  <si>
    <t>Manufacture of paints and varnishes, enamels or lacquers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</si>
  <si>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</si>
  <si>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</si>
  <si>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</si>
  <si>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</si>
  <si>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</si>
  <si>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</si>
  <si>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</si>
  <si>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</si>
  <si>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</si>
  <si>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</si>
  <si>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</si>
  <si>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</si>
  <si>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</si>
  <si>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</si>
  <si>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</si>
  <si>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</si>
  <si>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</si>
  <si>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</si>
  <si>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</si>
  <si>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</si>
  <si>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</si>
  <si>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</si>
  <si>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</si>
  <si>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INE073K01018</t>
  </si>
  <si>
    <t>Sona BLW Precision Forgings Limited</t>
  </si>
  <si>
    <t>Manufacture of diverse parts and accessories for motor vehecles sucs as brakes,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</si>
  <si>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</si>
  <si>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</si>
  <si>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</si>
  <si>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</si>
  <si>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</si>
  <si>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</si>
  <si>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</si>
  <si>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</si>
  <si>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</si>
  <si>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</si>
  <si>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</si>
  <si>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</si>
  <si>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</si>
  <si>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</si>
  <si>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</si>
  <si>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</si>
  <si>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</si>
  <si>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INE117A01022</t>
  </si>
  <si>
    <t>ABB India Limited</t>
  </si>
  <si>
    <t>Manufacture of electricity distribution and control apparatus</t>
  </si>
  <si>
    <t>INE121A01024</t>
  </si>
  <si>
    <t>CHOLAMANDALAM INVESTMENT AND FINANCE COMPANY</t>
  </si>
  <si>
    <t>INE121J01017</t>
  </si>
  <si>
    <t>Indus Towers Ltd</t>
  </si>
  <si>
    <t>Monetary Intermediation of Commercial Banks, Saving Banks. Postal Savings Bank and Discount Houses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</si>
  <si>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</si>
  <si>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</si>
  <si>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</si>
  <si>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</si>
  <si>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</si>
  <si>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</si>
  <si>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INE151A01013</t>
  </si>
  <si>
    <t>Tata Communications Limited</t>
  </si>
  <si>
    <t>Other telecommunications activities</t>
  </si>
  <si>
    <t>INE152A01029</t>
  </si>
  <si>
    <t>Thermax Ltd.</t>
  </si>
  <si>
    <t>Manufacture of central heating boilers and radiators and parts and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</si>
  <si>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</si>
  <si>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</si>
  <si>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</si>
  <si>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</si>
  <si>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</si>
  <si>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</si>
  <si>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</si>
  <si>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</si>
  <si>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</si>
  <si>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</si>
  <si>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</si>
  <si>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INE180A01020</t>
  </si>
  <si>
    <t>Max Financial Services</t>
  </si>
  <si>
    <t>Activities of holding companies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</si>
  <si>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</si>
  <si>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</si>
  <si>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</si>
  <si>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</si>
  <si>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</si>
  <si>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</si>
  <si>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</si>
  <si>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</si>
  <si>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</si>
  <si>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INE200M01039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</si>
  <si>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</si>
  <si>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</si>
  <si>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</si>
  <si>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</si>
  <si>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</si>
  <si>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</si>
  <si>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</si>
  <si>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</si>
  <si>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</si>
  <si>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</si>
  <si>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</si>
  <si>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</si>
  <si>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</si>
  <si>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</si>
  <si>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</si>
  <si>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</si>
  <si>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engines and turbines, except aircraft, vehicle</t>
  </si>
  <si>
    <t>INE245A01021</t>
  </si>
  <si>
    <t>TATA POWER COMPANY LIMITED</t>
  </si>
  <si>
    <t>Electric power generation by coal based thermal power plants</t>
  </si>
  <si>
    <t>INE257A01026</t>
  </si>
  <si>
    <t>Bharat Heavy Electricals Limited</t>
  </si>
  <si>
    <t>Manufacture of other steam generators (except central heating hot water boilers), n.e.c.</t>
  </si>
  <si>
    <t>INE259A01022</t>
  </si>
  <si>
    <t>Colgate Palmolive (India) Limited</t>
  </si>
  <si>
    <t>Manufacture of preparations for oral or dental hygiene</t>
  </si>
  <si>
    <t>INE262H01021</t>
  </si>
  <si>
    <t>Persistent Systems Ltd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</si>
  <si>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</si>
  <si>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</si>
  <si>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</si>
  <si>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</si>
  <si>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</si>
  <si>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</si>
  <si>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</si>
  <si>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</si>
  <si>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</si>
  <si>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</si>
  <si>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</si>
  <si>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</si>
  <si>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</si>
  <si>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INE397D01024</t>
  </si>
  <si>
    <t>BHARTI AIRTEL LTD</t>
  </si>
  <si>
    <t>INE437A01024</t>
  </si>
  <si>
    <t>Apollo Hospitals Enterprise Ltd</t>
  </si>
  <si>
    <t>Hospital activities</t>
  </si>
  <si>
    <t>INE463A01038</t>
  </si>
  <si>
    <t>Berger Paints India Ltd</t>
  </si>
  <si>
    <t>INE465A01025</t>
  </si>
  <si>
    <t>Bharat Forge Limited</t>
  </si>
  <si>
    <t>Forging, pressing, stamping and roll-forming of metal; powder metallurgy</t>
  </si>
  <si>
    <t>INE467B01029</t>
  </si>
  <si>
    <t>TATA CONSULTANCY SERVICES LIMITED</t>
  </si>
  <si>
    <t>Computer consultancy</t>
  </si>
  <si>
    <t>INE476A01022</t>
  </si>
  <si>
    <t>CANARA BANK LTD</t>
  </si>
  <si>
    <t>02A</t>
  </si>
  <si>
    <t>INE481G01011</t>
  </si>
  <si>
    <t>UltraTech Cement Limited</t>
  </si>
  <si>
    <t>Manufacture of clinkers and cement</t>
  </si>
  <si>
    <t>INE494B01023</t>
  </si>
  <si>
    <t>TVS Motor Company Ltd</t>
  </si>
  <si>
    <t>INE513A01022</t>
  </si>
  <si>
    <t>Schaeffler India Limited</t>
  </si>
  <si>
    <t>Manufacture of bearings, gears, gearing and driving elements</t>
  </si>
  <si>
    <t>INE522F01014</t>
  </si>
  <si>
    <t>Coal India Limited</t>
  </si>
  <si>
    <t>Belowground mining of hard coal</t>
  </si>
  <si>
    <t>NCA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</si>
  <si>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</si>
  <si>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</si>
  <si>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</si>
  <si>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</si>
  <si>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</si>
  <si>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</si>
  <si>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</si>
  <si>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</si>
  <si>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INE647A01010</t>
  </si>
  <si>
    <t>SRF Limited</t>
  </si>
  <si>
    <t>Manufacture of organic and inorganic chemical compounds n.e.c.</t>
  </si>
  <si>
    <t>INE663F01024</t>
  </si>
  <si>
    <t>Info Edge (India) Ltd</t>
  </si>
  <si>
    <t>Operation of other websites that act as portals to the Internet</t>
  </si>
  <si>
    <t>INE669C01036</t>
  </si>
  <si>
    <t>TECH MAHINDRA LIMITED</t>
  </si>
  <si>
    <t>INE685A01028</t>
  </si>
  <si>
    <t>Torrent Pharmaceuticals Ltd</t>
  </si>
  <si>
    <t>INE721A01013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</si>
  <si>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</si>
  <si>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</si>
  <si>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</si>
  <si>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</si>
  <si>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</si>
  <si>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</si>
  <si>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Infrastructure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</si>
  <si>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</si>
  <si>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</si>
  <si>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</si>
  <si>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</si>
  <si>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</si>
  <si>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</si>
  <si>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</si>
  <si>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</si>
  <si>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</si>
  <si>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</si>
  <si>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</si>
  <si>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</si>
  <si>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</si>
  <si>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</si>
  <si>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</si>
  <si>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</si>
  <si>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</si>
  <si>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</si>
  <si>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</si>
  <si>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</si>
  <si>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CSG</t>
  </si>
  <si>
    <t>INE860A01027</t>
  </si>
  <si>
    <t>HCL Technologies Limited</t>
  </si>
  <si>
    <t>SDL</t>
  </si>
  <si>
    <t>INE880J01026</t>
  </si>
  <si>
    <t>JSW INFRASTRUCTURE LIMITED</t>
  </si>
  <si>
    <t>Cargo handling incidental to water transport</t>
  </si>
  <si>
    <t>INE918I01026</t>
  </si>
  <si>
    <t>BAJAJ FINSERV LTD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</si>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</sst>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9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/>
    <xf numFmtId="0" fontId="5" fillId="0" borderId="0" xfId="1" applyFont="1"/>
    <xf numFmtId="0" fontId="5" fillId="0" borderId="0" xfId="1" applyFont="1" applyAlignment="1">
      <alignment horizontal="left"/>
    </xf>
    <xf numFmtId="164" fontId="0" fillId="0" borderId="0" xfId="2" applyFont="1"/>
    <xf numFmtId="14" fontId="5" fillId="0" borderId="0" xfId="1" applyNumberFormat="1" applyFont="1" applyAlignment="1">
      <alignment horizontal="left"/>
    </xf>
    <xf numFmtId="0" fontId="5" fillId="2" borderId="1" xfId="1" applyFont="1" applyFill="1" applyBorder="1"/>
    <xf numFmtId="0" fontId="5" fillId="2" borderId="2" xfId="1" applyFont="1" applyFill="1" applyBorder="1"/>
    <xf numFmtId="164" fontId="5" fillId="2" borderId="2" xfId="2" applyFont="1" applyFill="1" applyBorder="1"/>
    <xf numFmtId="0" fontId="5" fillId="2" borderId="3" xfId="1" applyFont="1" applyFill="1" applyBorder="1"/>
    <xf numFmtId="0" fontId="2" fillId="0" borderId="0" xfId="1" applyAlignment="1">
      <alignment vertical="top"/>
    </xf>
    <xf numFmtId="0" fontId="0" fillId="0" borderId="0" xfId="0" applyAlignment="1">
      <alignment horizontal="left" vertical="top"/>
    </xf>
    <xf numFmtId="0" fontId="2" fillId="0" borderId="4" xfId="1" applyBorder="1"/>
    <xf numFmtId="0" fontId="1" fillId="0" borderId="4" xfId="1" applyFont="1" applyBorder="1"/>
    <xf numFmtId="165" fontId="0" fillId="0" borderId="4" xfId="2" applyNumberFormat="1" applyFont="1" applyBorder="1"/>
    <xf numFmtId="10" fontId="0" fillId="0" borderId="4" xfId="3" applyNumberFormat="1" applyFont="1" applyFill="1" applyBorder="1"/>
    <xf numFmtId="164" fontId="0" fillId="0" borderId="5" xfId="2" quotePrefix="1" applyFont="1" applyFill="1" applyBorder="1"/>
    <xf numFmtId="0" fontId="7" fillId="3" borderId="6" xfId="0" applyFont="1" applyFill="1" applyBorder="1"/>
    <xf numFmtId="0" fontId="4" fillId="0" borderId="4" xfId="1" applyFont="1" applyBorder="1"/>
    <xf numFmtId="0" fontId="7" fillId="3" borderId="7" xfId="0" applyFont="1" applyFill="1" applyBorder="1"/>
    <xf numFmtId="0" fontId="2" fillId="0" borderId="4" xfId="1" applyBorder="1" applyAlignment="1">
      <alignment vertical="top"/>
    </xf>
    <xf numFmtId="164" fontId="0" fillId="0" borderId="4" xfId="2" applyFont="1" applyBorder="1" applyAlignment="1">
      <alignment horizontal="right" vertical="top"/>
    </xf>
    <xf numFmtId="4" fontId="0" fillId="0" borderId="4" xfId="1" applyNumberFormat="1" applyFont="1" applyBorder="1" applyAlignment="1">
      <alignment horizontal="right" vertical="top"/>
    </xf>
    <xf numFmtId="10" fontId="0" fillId="0" borderId="4" xfId="3" applyNumberFormat="1" applyFont="1" applyBorder="1"/>
    <xf numFmtId="0" fontId="2" fillId="0" borderId="4" xfId="1" quotePrefix="1" applyBorder="1"/>
    <xf numFmtId="0" fontId="3" fillId="2" borderId="4" xfId="1" applyFont="1" applyFill="1" applyBorder="1"/>
    <xf numFmtId="0" fontId="6" fillId="0" borderId="4" xfId="1" applyFont="1" applyBorder="1"/>
    <xf numFmtId="164" fontId="0" fillId="0" borderId="4" xfId="2" applyFont="1" applyBorder="1"/>
    <xf numFmtId="165" fontId="0" fillId="0" borderId="4" xfId="2" applyNumberFormat="1" applyFont="1" applyBorder="1" applyAlignment="1">
      <alignment horizontal="right" vertical="top"/>
    </xf>
    <xf numFmtId="165" fontId="8" fillId="0" borderId="4" xfId="2" applyNumberFormat="1" applyFont="1" applyFill="1" applyBorder="1" applyAlignment="1">
      <alignment vertical="center" wrapText="1"/>
    </xf>
    <xf numFmtId="9" fontId="0" fillId="0" borderId="4" xfId="3" applyFont="1" applyBorder="1"/>
    <xf numFmtId="0" fontId="3" fillId="0" borderId="4" xfId="1" applyFont="1" applyBorder="1"/>
    <xf numFmtId="0" fontId="5" fillId="0" borderId="4" xfId="1" applyFont="1" applyBorder="1" applyAlignment="1">
      <alignment vertical="top"/>
    </xf>
    <xf numFmtId="0" fontId="5" fillId="0" borderId="4" xfId="1" applyFont="1" applyBorder="1"/>
    <xf numFmtId="164" fontId="5" fillId="0" borderId="4" xfId="2" applyFont="1" applyBorder="1"/>
    <xf numFmtId="10" fontId="5" fillId="0" borderId="4" xfId="3" applyNumberFormat="1" applyFont="1" applyBorder="1"/>
    <xf numFmtId="165" fontId="2" fillId="0" borderId="0" xfId="1" applyNumberFormat="1"/>
    <xf numFmtId="164" fontId="0" fillId="0" borderId="4" xfId="0" applyNumberFormat="1" applyBorder="1"/>
    <xf numFmtId="166" fontId="2" fillId="0" borderId="4" xfId="1" applyNumberFormat="1" applyBorder="1" applyAlignment="1">
      <alignment horizontal="right" vertical="top"/>
    </xf>
    <xf numFmtId="164" fontId="0" fillId="0" borderId="4" xfId="2" applyFont="1" applyFill="1" applyBorder="1"/>
    <xf numFmtId="164" fontId="0" fillId="4" borderId="4" xfId="2" applyFont="1" applyFill="1" applyBorder="1" applyAlignment="1">
      <alignment horizontal="right"/>
    </xf>
    <xf numFmtId="10" fontId="0" fillId="0" borderId="0" xfId="3" applyNumberFormat="1" applyFont="1"/>
    <xf numFmtId="10" fontId="0" fillId="4" borderId="0" xfId="3" applyNumberFormat="1" applyFont="1" applyFill="1" applyBorder="1"/>
    <xf numFmtId="165" fontId="0" fillId="0" borderId="4" xfId="2" applyNumberFormat="1" applyFont="1" applyBorder="1" applyAlignment="1">
      <alignment vertical="top"/>
    </xf>
    <xf numFmtId="10" fontId="0" fillId="0" borderId="1" xfId="3" applyNumberFormat="1" applyFont="1" applyBorder="1" applyAlignment="1">
      <alignment vertical="center"/>
    </xf>
    <xf numFmtId="0" fontId="6" fillId="4" borderId="0" xfId="1" applyFont="1" applyFill="1"/>
  </cellXfs>
  <cellStyles count="4">
    <cellStyle name="Comma 2" xfId="2" xr:uid="{B9B78B2A-81D8-443F-9475-38FE983D0983}"/>
    <cellStyle name="Normal" xfId="0" builtinId="0"/>
    <cellStyle name="Normal 2" xfId="1" xr:uid="{2FEF9FB1-CC24-45C2-82C0-DE81825440A2}"/>
    <cellStyle name="Percent 2" xfId="3" xr:uid="{AB2F5EE2-14CB-4C18-A9B2-9CECC2CDD36F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ven32023\AppData\Local\Microsoft\Windows\INetCache\Content.Outlook\J1FA98MF\Portfolio_ABSLPM_Oct%202024.xlsx" TargetMode="External"/><Relationship Id="rId1" Type="http://schemas.openxmlformats.org/officeDocument/2006/relationships/externalLinkPath" Target="file:///C:\Users\inven32023\AppData\Local\Microsoft\Windows\INetCache\Content.Outlook\J1FA98MF\Portfolio_ABSLPM_Oc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11BEFC-81BE-48B9-9C6C-A702B795C388}" name="Table13456768" displayName="Table13456768" ref="B6:H101" totalsRowShown="0" headerRowDxfId="11" dataDxfId="10" headerRowBorderDxfId="8" tableBorderDxfId="9" totalsRowBorderDxfId="7">
  <sortState xmlns:xlrd2="http://schemas.microsoft.com/office/spreadsheetml/2017/richdata2" ref="B7:H58">
    <sortCondition descending="1" ref="F6:F72"/>
  </sortState>
  <tableColumns count="7">
    <tableColumn id="1" xr3:uid="{06480E90-BEFB-4F08-9C53-9E139E95D8A8}" name="ISIN No." dataDxfId="6"/>
    <tableColumn id="2" xr3:uid="{621521BF-0875-4392-9335-ABD80F82B6DD}" name="Name of the Instrument" dataDxfId="5"/>
    <tableColumn id="3" xr3:uid="{0025A567-DAA5-4D99-B9D7-650A00C795D6}" name="Industry " dataDxfId="4"/>
    <tableColumn id="4" xr3:uid="{2C3AA395-B840-46F1-8091-BFD16E6F9555}" name="Quantity" dataDxfId="3"/>
    <tableColumn id="5" xr3:uid="{2E5C07BC-29D2-4D5F-92AA-3567570103A0}" name="Market Value" dataDxfId="2"/>
    <tableColumn id="6" xr3:uid="{5E21063D-87D7-4911-B24C-6FE261BAF6CF}" name="% of Portfolio" dataDxfId="1" dataCellStyle="Percent">
      <calculatedColumnFormula>+F7/$F$114</calculatedColumnFormula>
    </tableColumn>
    <tableColumn id="7" xr3:uid="{A08A4306-3036-4575-8709-1F4E027B04B6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63CF5-6F68-42D3-A02B-7ECDEAEEBEB1}">
  <sheetPr>
    <tabColor rgb="FF7030A0"/>
  </sheetPr>
  <dimension ref="A2:P150"/>
  <sheetViews>
    <sheetView showGridLines="0" tabSelected="1" zoomScaleNormal="100" zoomScaleSheetLayoutView="89" workbookViewId="0">
      <selection activeCell="E118" sqref="E118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60.7109375" style="1" customWidth="1"/>
    <col min="4" max="4" width="48.5703125" style="1" customWidth="1"/>
    <col min="5" max="5" width="19.42578125" style="4" customWidth="1"/>
    <col min="6" max="6" width="29.5703125" style="1" customWidth="1"/>
    <col min="7" max="7" width="20.5703125" style="1" customWidth="1"/>
    <col min="8" max="8" width="20.7109375" style="1" bestFit="1" customWidth="1"/>
    <col min="9" max="9" width="12" style="1" bestFit="1" customWidth="1"/>
    <col min="10" max="11" width="9.140625" style="45"/>
    <col min="12" max="12" width="16.140625" style="45" bestFit="1" customWidth="1"/>
    <col min="13" max="13" width="14" style="45" bestFit="1" customWidth="1"/>
    <col min="14" max="14" width="9.140625" style="45"/>
    <col min="15" max="15" width="10" style="45" bestFit="1" customWidth="1"/>
    <col min="16" max="16" width="9.140625" style="45"/>
    <col min="17" max="16384" width="9.140625" style="1"/>
  </cols>
  <sheetData>
    <row r="2" spans="1:8" x14ac:dyDescent="0.25">
      <c r="B2" s="2" t="s">
        <v>0</v>
      </c>
      <c r="D2" s="3" t="s">
        <v>1</v>
      </c>
    </row>
    <row r="3" spans="1:8" x14ac:dyDescent="0.25">
      <c r="A3" s="1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5">
        <v>45596</v>
      </c>
    </row>
    <row r="6" spans="1:8" x14ac:dyDescent="0.25">
      <c r="B6" s="6" t="s">
        <v>6</v>
      </c>
      <c r="C6" s="7" t="s">
        <v>7</v>
      </c>
      <c r="D6" s="7" t="s">
        <v>8</v>
      </c>
      <c r="E6" s="8" t="s">
        <v>9</v>
      </c>
      <c r="F6" s="7" t="s">
        <v>10</v>
      </c>
      <c r="G6" s="7" t="s">
        <v>11</v>
      </c>
      <c r="H6" s="9" t="s">
        <v>12</v>
      </c>
    </row>
    <row r="7" spans="1:8" x14ac:dyDescent="0.25">
      <c r="A7" s="10"/>
      <c r="B7" s="11" t="s">
        <v>13</v>
      </c>
      <c r="C7" s="12" t="s">
        <v>14</v>
      </c>
      <c r="D7" s="13" t="s">
        <v>15</v>
      </c>
      <c r="E7" s="14">
        <v>10000</v>
      </c>
      <c r="F7" s="14">
        <v>723499</v>
      </c>
      <c r="G7" s="15">
        <f t="shared" ref="G7:G70" si="0">+F7/$F$114</f>
        <v>7.4315182769672652E-2</v>
      </c>
      <c r="H7" s="16"/>
    </row>
    <row r="8" spans="1:8" x14ac:dyDescent="0.25">
      <c r="A8" s="10"/>
      <c r="B8" s="11" t="s">
        <v>16</v>
      </c>
      <c r="C8" s="12" t="s">
        <v>17</v>
      </c>
      <c r="D8" s="13" t="s">
        <v>15</v>
      </c>
      <c r="E8" s="14">
        <v>12700</v>
      </c>
      <c r="F8" s="14">
        <v>1230624.92</v>
      </c>
      <c r="G8" s="15">
        <f t="shared" si="0"/>
        <v>0.12640531065103583</v>
      </c>
      <c r="H8" s="16"/>
    </row>
    <row r="9" spans="1:8" x14ac:dyDescent="0.25">
      <c r="A9" s="10"/>
      <c r="B9" s="11" t="s">
        <v>18</v>
      </c>
      <c r="C9" s="12" t="s">
        <v>19</v>
      </c>
      <c r="D9" s="13" t="s">
        <v>15</v>
      </c>
      <c r="E9" s="14">
        <v>20000</v>
      </c>
      <c r="F9" s="14">
        <v>2024280</v>
      </c>
      <c r="G9" s="15">
        <f t="shared" si="0"/>
        <v>0.20792667049573388</v>
      </c>
      <c r="H9" s="16"/>
    </row>
    <row r="10" spans="1:8" x14ac:dyDescent="0.25">
      <c r="A10" s="10"/>
      <c r="B10" s="11" t="s">
        <v>20</v>
      </c>
      <c r="C10" s="12" t="s">
        <v>21</v>
      </c>
      <c r="D10" s="13" t="s">
        <v>15</v>
      </c>
      <c r="E10" s="14">
        <v>20000</v>
      </c>
      <c r="F10" s="14">
        <v>2065194</v>
      </c>
      <c r="G10" s="15">
        <f t="shared" si="0"/>
        <v>0.21212920759369583</v>
      </c>
      <c r="H10" s="16"/>
    </row>
    <row r="11" spans="1:8" x14ac:dyDescent="0.25">
      <c r="A11" s="10"/>
      <c r="B11" s="11" t="s">
        <v>22</v>
      </c>
      <c r="C11" s="12" t="s">
        <v>23</v>
      </c>
      <c r="D11" s="13" t="s">
        <v>15</v>
      </c>
      <c r="E11" s="14">
        <v>9000</v>
      </c>
      <c r="F11" s="14">
        <v>956541.6</v>
      </c>
      <c r="G11" s="15">
        <f t="shared" si="0"/>
        <v>9.8252470052888952E-2</v>
      </c>
      <c r="H11" s="16"/>
    </row>
    <row r="12" spans="1:8" x14ac:dyDescent="0.25">
      <c r="A12" s="10"/>
      <c r="B12" s="11" t="s">
        <v>24</v>
      </c>
      <c r="C12" s="12" t="s">
        <v>25</v>
      </c>
      <c r="D12" s="13" t="s">
        <v>15</v>
      </c>
      <c r="E12" s="14">
        <v>1000</v>
      </c>
      <c r="F12" s="14">
        <v>101773.4</v>
      </c>
      <c r="G12" s="15">
        <f t="shared" si="0"/>
        <v>1.0453793055817635E-2</v>
      </c>
      <c r="H12" s="16"/>
    </row>
    <row r="13" spans="1:8" x14ac:dyDescent="0.25">
      <c r="A13" s="10"/>
      <c r="B13" s="11" t="s">
        <v>26</v>
      </c>
      <c r="C13" s="12" t="s">
        <v>27</v>
      </c>
      <c r="D13" s="13" t="s">
        <v>15</v>
      </c>
      <c r="E13" s="14">
        <v>4000</v>
      </c>
      <c r="F13" s="14">
        <v>417800</v>
      </c>
      <c r="G13" s="15">
        <f t="shared" si="0"/>
        <v>4.2914894645561683E-2</v>
      </c>
      <c r="H13" s="16"/>
    </row>
    <row r="14" spans="1:8" x14ac:dyDescent="0.25">
      <c r="A14" s="10"/>
      <c r="B14" s="11" t="s">
        <v>28</v>
      </c>
      <c r="C14" s="12" t="s">
        <v>29</v>
      </c>
      <c r="D14" s="12" t="s">
        <v>30</v>
      </c>
      <c r="E14" s="14">
        <v>1</v>
      </c>
      <c r="F14" s="14">
        <v>1206.5999999999999</v>
      </c>
      <c r="G14" s="15">
        <f t="shared" si="0"/>
        <v>1.2393755835168676E-4</v>
      </c>
      <c r="H14" s="16"/>
    </row>
    <row r="15" spans="1:8" x14ac:dyDescent="0.25">
      <c r="A15" s="10"/>
      <c r="B15" s="11" t="s">
        <v>31</v>
      </c>
      <c r="C15" s="12" t="s">
        <v>32</v>
      </c>
      <c r="D15" s="12" t="s">
        <v>33</v>
      </c>
      <c r="E15" s="14">
        <v>88</v>
      </c>
      <c r="F15" s="14">
        <v>117220.4</v>
      </c>
      <c r="G15" s="15">
        <f t="shared" si="0"/>
        <v>1.2040452647943033E-2</v>
      </c>
      <c r="H15" s="16"/>
    </row>
    <row r="16" spans="1:8" x14ac:dyDescent="0.25">
      <c r="A16" s="10"/>
      <c r="B16" s="11" t="s">
        <v>34</v>
      </c>
      <c r="C16" s="12" t="s">
        <v>35</v>
      </c>
      <c r="D16" s="12" t="s">
        <v>36</v>
      </c>
      <c r="E16" s="14">
        <v>1</v>
      </c>
      <c r="F16" s="14">
        <v>6976.3</v>
      </c>
      <c r="G16" s="15">
        <f t="shared" si="0"/>
        <v>7.1658013287657257E-4</v>
      </c>
      <c r="H16" s="16"/>
    </row>
    <row r="17" spans="1:8" x14ac:dyDescent="0.25">
      <c r="A17" s="10"/>
      <c r="B17" s="11" t="s">
        <v>37</v>
      </c>
      <c r="C17" s="12" t="s">
        <v>38</v>
      </c>
      <c r="D17" s="12" t="s">
        <v>39</v>
      </c>
      <c r="E17" s="14">
        <v>5</v>
      </c>
      <c r="F17" s="14">
        <v>8851.75</v>
      </c>
      <c r="G17" s="15">
        <f t="shared" si="0"/>
        <v>9.0921952771385987E-4</v>
      </c>
      <c r="H17" s="16"/>
    </row>
    <row r="18" spans="1:8" x14ac:dyDescent="0.25">
      <c r="A18" s="10"/>
      <c r="B18" s="11" t="s">
        <v>40</v>
      </c>
      <c r="C18" s="12" t="s">
        <v>41</v>
      </c>
      <c r="D18" s="12" t="s">
        <v>42</v>
      </c>
      <c r="E18" s="14">
        <v>49</v>
      </c>
      <c r="F18" s="14">
        <v>86105.25</v>
      </c>
      <c r="G18" s="15">
        <f t="shared" si="0"/>
        <v>8.8444177409759458E-3</v>
      </c>
      <c r="H18" s="16"/>
    </row>
    <row r="19" spans="1:8" x14ac:dyDescent="0.25">
      <c r="A19" s="10"/>
      <c r="B19" s="11" t="s">
        <v>43</v>
      </c>
      <c r="C19" s="12" t="s">
        <v>44</v>
      </c>
      <c r="D19" s="12" t="s">
        <v>45</v>
      </c>
      <c r="E19" s="14">
        <v>3</v>
      </c>
      <c r="F19" s="14">
        <v>14837.55</v>
      </c>
      <c r="G19" s="15">
        <f t="shared" si="0"/>
        <v>1.5240591073438338E-3</v>
      </c>
      <c r="H19" s="16"/>
    </row>
    <row r="20" spans="1:8" x14ac:dyDescent="0.25">
      <c r="A20" s="10"/>
      <c r="B20" s="11" t="s">
        <v>46</v>
      </c>
      <c r="C20" s="12" t="s">
        <v>47</v>
      </c>
      <c r="D20" s="12" t="s">
        <v>48</v>
      </c>
      <c r="E20" s="14">
        <v>8</v>
      </c>
      <c r="F20" s="14">
        <v>4320</v>
      </c>
      <c r="G20" s="15">
        <f t="shared" si="0"/>
        <v>4.4373466938445785E-4</v>
      </c>
      <c r="H20" s="16"/>
    </row>
    <row r="21" spans="1:8" x14ac:dyDescent="0.25">
      <c r="A21" s="10"/>
      <c r="B21" s="11" t="s">
        <v>49</v>
      </c>
      <c r="C21" s="12" t="s">
        <v>50</v>
      </c>
      <c r="D21" s="12" t="s">
        <v>51</v>
      </c>
      <c r="E21" s="14">
        <v>19</v>
      </c>
      <c r="F21" s="14">
        <v>68823.7</v>
      </c>
      <c r="G21" s="15">
        <f t="shared" si="0"/>
        <v>7.0693198530822014E-3</v>
      </c>
      <c r="H21" s="16"/>
    </row>
    <row r="22" spans="1:8" x14ac:dyDescent="0.25">
      <c r="A22" s="10"/>
      <c r="B22" s="11" t="s">
        <v>52</v>
      </c>
      <c r="C22" s="12" t="s">
        <v>53</v>
      </c>
      <c r="D22" s="12" t="s">
        <v>54</v>
      </c>
      <c r="E22" s="14">
        <v>43</v>
      </c>
      <c r="F22" s="14">
        <v>22471.8</v>
      </c>
      <c r="G22" s="15">
        <f t="shared" si="0"/>
        <v>2.3082214683966804E-3</v>
      </c>
      <c r="H22" s="16"/>
    </row>
    <row r="23" spans="1:8" x14ac:dyDescent="0.25">
      <c r="A23" s="10"/>
      <c r="B23" s="11" t="s">
        <v>55</v>
      </c>
      <c r="C23" s="12" t="s">
        <v>56</v>
      </c>
      <c r="D23" s="12" t="s">
        <v>57</v>
      </c>
      <c r="E23" s="14">
        <v>7</v>
      </c>
      <c r="F23" s="14">
        <v>20549.55</v>
      </c>
      <c r="G23" s="15">
        <f t="shared" si="0"/>
        <v>2.1107749479743949E-3</v>
      </c>
      <c r="H23" s="16"/>
    </row>
    <row r="24" spans="1:8" x14ac:dyDescent="0.25">
      <c r="A24" s="10"/>
      <c r="B24" s="11" t="s">
        <v>58</v>
      </c>
      <c r="C24" s="12" t="s">
        <v>59</v>
      </c>
      <c r="D24" s="12" t="s">
        <v>60</v>
      </c>
      <c r="E24" s="14">
        <v>31</v>
      </c>
      <c r="F24" s="14">
        <v>7779.76</v>
      </c>
      <c r="G24" s="15">
        <f t="shared" si="0"/>
        <v>7.991086184005624E-4</v>
      </c>
      <c r="H24" s="16"/>
    </row>
    <row r="25" spans="1:8" x14ac:dyDescent="0.25">
      <c r="A25" s="10"/>
      <c r="B25" s="11" t="s">
        <v>61</v>
      </c>
      <c r="C25" s="12" t="s">
        <v>62</v>
      </c>
      <c r="D25" s="12" t="s">
        <v>33</v>
      </c>
      <c r="E25" s="14">
        <v>62</v>
      </c>
      <c r="F25" s="14">
        <v>19266.5</v>
      </c>
      <c r="G25" s="15">
        <f t="shared" si="0"/>
        <v>1.9789847240036245E-3</v>
      </c>
      <c r="H25" s="16"/>
    </row>
    <row r="26" spans="1:8" x14ac:dyDescent="0.25">
      <c r="A26" s="10"/>
      <c r="B26" s="11" t="s">
        <v>63</v>
      </c>
      <c r="C26" s="12" t="s">
        <v>64</v>
      </c>
      <c r="D26" s="12" t="s">
        <v>65</v>
      </c>
      <c r="E26" s="14">
        <v>11</v>
      </c>
      <c r="F26" s="14">
        <v>27810.75</v>
      </c>
      <c r="G26" s="15">
        <f t="shared" si="0"/>
        <v>2.8566189714314375E-3</v>
      </c>
      <c r="H26" s="16"/>
    </row>
    <row r="27" spans="1:8" x14ac:dyDescent="0.25">
      <c r="A27" s="10"/>
      <c r="B27" s="11" t="s">
        <v>66</v>
      </c>
      <c r="C27" s="12" t="s">
        <v>67</v>
      </c>
      <c r="D27" s="12" t="s">
        <v>68</v>
      </c>
      <c r="E27" s="14">
        <v>33</v>
      </c>
      <c r="F27" s="14">
        <v>22639.65</v>
      </c>
      <c r="G27" s="15">
        <f t="shared" si="0"/>
        <v>2.3254624091967224E-3</v>
      </c>
      <c r="H27" s="16"/>
    </row>
    <row r="28" spans="1:8" x14ac:dyDescent="0.25">
      <c r="A28" s="10"/>
      <c r="B28" s="11" t="s">
        <v>69</v>
      </c>
      <c r="C28" s="12" t="s">
        <v>70</v>
      </c>
      <c r="D28" s="12" t="s">
        <v>60</v>
      </c>
      <c r="E28" s="14">
        <v>74</v>
      </c>
      <c r="F28" s="14">
        <v>128441.8</v>
      </c>
      <c r="G28" s="15">
        <f t="shared" si="0"/>
        <v>1.3193073994940893E-2</v>
      </c>
      <c r="H28" s="16"/>
    </row>
    <row r="29" spans="1:8" x14ac:dyDescent="0.25">
      <c r="A29" s="10"/>
      <c r="B29" s="11" t="s">
        <v>71</v>
      </c>
      <c r="C29" s="12" t="s">
        <v>72</v>
      </c>
      <c r="D29" s="12" t="s">
        <v>73</v>
      </c>
      <c r="E29" s="14">
        <v>15</v>
      </c>
      <c r="F29" s="14">
        <v>27733.5</v>
      </c>
      <c r="G29" s="15">
        <f t="shared" si="0"/>
        <v>2.8486841327254307E-3</v>
      </c>
      <c r="H29" s="16"/>
    </row>
    <row r="30" spans="1:8" x14ac:dyDescent="0.25">
      <c r="A30" s="10"/>
      <c r="B30" s="11" t="s">
        <v>74</v>
      </c>
      <c r="C30" s="12" t="s">
        <v>75</v>
      </c>
      <c r="D30" s="12" t="s">
        <v>73</v>
      </c>
      <c r="E30" s="14">
        <v>11</v>
      </c>
      <c r="F30" s="14">
        <v>17069.25</v>
      </c>
      <c r="G30" s="15">
        <f t="shared" si="0"/>
        <v>1.7532912049515409E-3</v>
      </c>
      <c r="H30" s="16"/>
    </row>
    <row r="31" spans="1:8" x14ac:dyDescent="0.25">
      <c r="A31" s="10"/>
      <c r="B31" s="11" t="s">
        <v>76</v>
      </c>
      <c r="C31" s="12" t="s">
        <v>77</v>
      </c>
      <c r="D31" s="12" t="s">
        <v>60</v>
      </c>
      <c r="E31" s="14">
        <v>70</v>
      </c>
      <c r="F31" s="14">
        <v>57414</v>
      </c>
      <c r="G31" s="15">
        <f t="shared" si="0"/>
        <v>5.8973570157498292E-3</v>
      </c>
      <c r="H31" s="16"/>
    </row>
    <row r="32" spans="1:8" x14ac:dyDescent="0.25">
      <c r="A32" s="10"/>
      <c r="B32" s="11" t="s">
        <v>78</v>
      </c>
      <c r="C32" s="12" t="s">
        <v>79</v>
      </c>
      <c r="D32" s="12" t="s">
        <v>80</v>
      </c>
      <c r="E32" s="14">
        <v>2</v>
      </c>
      <c r="F32" s="14">
        <v>9789.2999999999993</v>
      </c>
      <c r="G32" s="15">
        <f t="shared" si="0"/>
        <v>1.0055212497697391E-3</v>
      </c>
      <c r="H32" s="16"/>
    </row>
    <row r="33" spans="1:8" x14ac:dyDescent="0.25">
      <c r="A33" s="10"/>
      <c r="B33" s="11" t="s">
        <v>81</v>
      </c>
      <c r="C33" s="12" t="s">
        <v>82</v>
      </c>
      <c r="D33" s="12" t="s">
        <v>83</v>
      </c>
      <c r="E33" s="14">
        <v>6</v>
      </c>
      <c r="F33" s="14">
        <v>4114.2</v>
      </c>
      <c r="G33" s="15">
        <f t="shared" si="0"/>
        <v>4.225956427735038E-4</v>
      </c>
      <c r="H33" s="16"/>
    </row>
    <row r="34" spans="1:8" x14ac:dyDescent="0.25">
      <c r="A34" s="10"/>
      <c r="B34" s="11" t="s">
        <v>84</v>
      </c>
      <c r="C34" s="12" t="s">
        <v>85</v>
      </c>
      <c r="D34" s="12" t="s">
        <v>42</v>
      </c>
      <c r="E34" s="14">
        <v>3</v>
      </c>
      <c r="F34" s="14">
        <v>1655.4</v>
      </c>
      <c r="G34" s="15">
        <f t="shared" si="0"/>
        <v>1.7003666011551657E-4</v>
      </c>
      <c r="H34" s="16"/>
    </row>
    <row r="35" spans="1:8" x14ac:dyDescent="0.25">
      <c r="A35" s="10"/>
      <c r="B35" s="11" t="s">
        <v>86</v>
      </c>
      <c r="C35" s="12" t="s">
        <v>87</v>
      </c>
      <c r="D35" s="12" t="s">
        <v>88</v>
      </c>
      <c r="E35" s="14">
        <v>86</v>
      </c>
      <c r="F35" s="14">
        <v>12776.16</v>
      </c>
      <c r="G35" s="15">
        <f t="shared" si="0"/>
        <v>1.3123206327784571E-3</v>
      </c>
      <c r="H35" s="16"/>
    </row>
    <row r="36" spans="1:8" x14ac:dyDescent="0.25">
      <c r="A36" s="10"/>
      <c r="B36" s="11" t="s">
        <v>89</v>
      </c>
      <c r="C36" s="12" t="s">
        <v>90</v>
      </c>
      <c r="D36" s="12" t="s">
        <v>73</v>
      </c>
      <c r="E36" s="14">
        <v>10</v>
      </c>
      <c r="F36" s="14">
        <v>12742</v>
      </c>
      <c r="G36" s="15">
        <f t="shared" si="0"/>
        <v>1.308811841966843E-3</v>
      </c>
      <c r="H36" s="16"/>
    </row>
    <row r="37" spans="1:8" x14ac:dyDescent="0.25">
      <c r="A37" s="10"/>
      <c r="B37" s="11" t="s">
        <v>91</v>
      </c>
      <c r="C37" s="12" t="s">
        <v>92</v>
      </c>
      <c r="D37" s="12" t="s">
        <v>60</v>
      </c>
      <c r="E37" s="14">
        <v>84</v>
      </c>
      <c r="F37" s="14">
        <v>108549</v>
      </c>
      <c r="G37" s="15">
        <f t="shared" si="0"/>
        <v>1.1149758015512387E-2</v>
      </c>
      <c r="H37" s="16"/>
    </row>
    <row r="38" spans="1:8" x14ac:dyDescent="0.25">
      <c r="A38" s="10"/>
      <c r="B38" s="11" t="s">
        <v>93</v>
      </c>
      <c r="C38" s="12" t="s">
        <v>94</v>
      </c>
      <c r="D38" s="12" t="s">
        <v>95</v>
      </c>
      <c r="E38" s="14">
        <v>9</v>
      </c>
      <c r="F38" s="14">
        <v>17701.2</v>
      </c>
      <c r="G38" s="15">
        <f t="shared" si="0"/>
        <v>1.8182028078028161E-3</v>
      </c>
      <c r="H38" s="16"/>
    </row>
    <row r="39" spans="1:8" x14ac:dyDescent="0.25">
      <c r="A39" s="10"/>
      <c r="B39" s="11" t="s">
        <v>96</v>
      </c>
      <c r="C39" s="12" t="s">
        <v>97</v>
      </c>
      <c r="D39" s="12" t="s">
        <v>60</v>
      </c>
      <c r="E39" s="14">
        <v>14</v>
      </c>
      <c r="F39" s="14">
        <v>14778.4</v>
      </c>
      <c r="G39" s="15">
        <f t="shared" si="0"/>
        <v>1.5179834347294611E-3</v>
      </c>
      <c r="H39" s="16"/>
    </row>
    <row r="40" spans="1:8" x14ac:dyDescent="0.25">
      <c r="A40" s="10"/>
      <c r="B40" s="11" t="s">
        <v>98</v>
      </c>
      <c r="C40" s="12" t="s">
        <v>99</v>
      </c>
      <c r="D40" s="12" t="s">
        <v>100</v>
      </c>
      <c r="E40" s="14">
        <v>12</v>
      </c>
      <c r="F40" s="14">
        <v>32742.6</v>
      </c>
      <c r="G40" s="15">
        <f t="shared" si="0"/>
        <v>3.3632006448582287E-3</v>
      </c>
      <c r="H40" s="16"/>
    </row>
    <row r="41" spans="1:8" x14ac:dyDescent="0.25">
      <c r="A41" s="10"/>
      <c r="B41" s="11" t="s">
        <v>101</v>
      </c>
      <c r="C41" s="12" t="s">
        <v>102</v>
      </c>
      <c r="D41" s="12" t="s">
        <v>103</v>
      </c>
      <c r="E41" s="14">
        <v>1</v>
      </c>
      <c r="F41" s="14">
        <v>7429.45</v>
      </c>
      <c r="G41" s="15">
        <f t="shared" si="0"/>
        <v>7.6312605080054632E-4</v>
      </c>
      <c r="H41" s="16"/>
    </row>
    <row r="42" spans="1:8" x14ac:dyDescent="0.25">
      <c r="A42" s="10"/>
      <c r="B42" s="11" t="s">
        <v>104</v>
      </c>
      <c r="C42" s="12" t="s">
        <v>105</v>
      </c>
      <c r="D42" s="12" t="s">
        <v>54</v>
      </c>
      <c r="E42" s="14">
        <v>5</v>
      </c>
      <c r="F42" s="14">
        <v>6363.75</v>
      </c>
      <c r="G42" s="15">
        <f t="shared" si="0"/>
        <v>6.5366122738318134E-4</v>
      </c>
      <c r="H42" s="16"/>
    </row>
    <row r="43" spans="1:8" x14ac:dyDescent="0.25">
      <c r="A43" s="10"/>
      <c r="B43" s="11" t="s">
        <v>106</v>
      </c>
      <c r="C43" s="12" t="s">
        <v>107</v>
      </c>
      <c r="D43" s="12" t="s">
        <v>108</v>
      </c>
      <c r="E43" s="14">
        <v>48</v>
      </c>
      <c r="F43" s="14">
        <v>16346.4</v>
      </c>
      <c r="G43" s="15">
        <f t="shared" si="0"/>
        <v>1.6790426850986347E-3</v>
      </c>
      <c r="H43" s="16"/>
    </row>
    <row r="44" spans="1:8" ht="13.5" customHeight="1" x14ac:dyDescent="0.25">
      <c r="A44" s="10"/>
      <c r="B44" s="11" t="s">
        <v>109</v>
      </c>
      <c r="C44" s="12" t="s">
        <v>110</v>
      </c>
      <c r="D44" s="12" t="s">
        <v>111</v>
      </c>
      <c r="E44" s="14">
        <v>9</v>
      </c>
      <c r="F44" s="14">
        <v>14599.35</v>
      </c>
      <c r="G44" s="15">
        <f t="shared" si="0"/>
        <v>1.4995920707124965E-3</v>
      </c>
      <c r="H44" s="16"/>
    </row>
    <row r="45" spans="1:8" x14ac:dyDescent="0.25">
      <c r="A45" s="10"/>
      <c r="B45" s="11" t="s">
        <v>112</v>
      </c>
      <c r="C45" s="12" t="s">
        <v>113</v>
      </c>
      <c r="D45" s="12" t="s">
        <v>114</v>
      </c>
      <c r="E45" s="14">
        <v>62</v>
      </c>
      <c r="F45" s="14">
        <v>12399.38</v>
      </c>
      <c r="G45" s="15">
        <f t="shared" si="0"/>
        <v>1.2736191631648745E-3</v>
      </c>
      <c r="H45" s="16"/>
    </row>
    <row r="46" spans="1:8" x14ac:dyDescent="0.25">
      <c r="A46" s="10"/>
      <c r="B46" s="11" t="s">
        <v>115</v>
      </c>
      <c r="C46" s="12" t="s">
        <v>116</v>
      </c>
      <c r="D46" s="12" t="s">
        <v>117</v>
      </c>
      <c r="E46" s="14">
        <v>5</v>
      </c>
      <c r="F46" s="14">
        <v>8873.25</v>
      </c>
      <c r="G46" s="15">
        <f t="shared" si="0"/>
        <v>9.1142792942491672E-4</v>
      </c>
      <c r="H46" s="16"/>
    </row>
    <row r="47" spans="1:8" x14ac:dyDescent="0.25">
      <c r="A47" s="10"/>
      <c r="B47" s="11" t="s">
        <v>118</v>
      </c>
      <c r="C47" s="12" t="s">
        <v>119</v>
      </c>
      <c r="D47" s="12" t="s">
        <v>120</v>
      </c>
      <c r="E47" s="14">
        <v>2</v>
      </c>
      <c r="F47" s="14">
        <v>9850.9</v>
      </c>
      <c r="G47" s="15">
        <f t="shared" si="0"/>
        <v>1.0118485774628138E-3</v>
      </c>
      <c r="H47" s="16"/>
    </row>
    <row r="48" spans="1:8" x14ac:dyDescent="0.25">
      <c r="A48" s="10"/>
      <c r="B48" s="11" t="s">
        <v>121</v>
      </c>
      <c r="C48" s="12" t="s">
        <v>122</v>
      </c>
      <c r="D48" s="12" t="s">
        <v>123</v>
      </c>
      <c r="E48" s="14">
        <v>106</v>
      </c>
      <c r="F48" s="14">
        <v>51812.800000000003</v>
      </c>
      <c r="G48" s="15">
        <f t="shared" si="0"/>
        <v>5.3220221476581106E-3</v>
      </c>
      <c r="H48" s="16"/>
    </row>
    <row r="49" spans="1:8" x14ac:dyDescent="0.25">
      <c r="A49" s="10"/>
      <c r="B49" s="11" t="s">
        <v>124</v>
      </c>
      <c r="C49" s="12" t="s">
        <v>125</v>
      </c>
      <c r="D49" s="12" t="s">
        <v>126</v>
      </c>
      <c r="E49" s="14">
        <v>26</v>
      </c>
      <c r="F49" s="14">
        <v>21685.3</v>
      </c>
      <c r="G49" s="15">
        <f t="shared" si="0"/>
        <v>2.2274350523154591E-3</v>
      </c>
      <c r="H49" s="16"/>
    </row>
    <row r="50" spans="1:8" x14ac:dyDescent="0.25">
      <c r="A50" s="10"/>
      <c r="B50" s="11" t="s">
        <v>127</v>
      </c>
      <c r="C50" s="12" t="s">
        <v>128</v>
      </c>
      <c r="D50" s="12" t="s">
        <v>80</v>
      </c>
      <c r="E50" s="14">
        <v>5</v>
      </c>
      <c r="F50" s="14">
        <v>24947.75</v>
      </c>
      <c r="G50" s="15">
        <f t="shared" si="0"/>
        <v>2.5625420366055807E-3</v>
      </c>
      <c r="H50" s="16"/>
    </row>
    <row r="51" spans="1:8" x14ac:dyDescent="0.25">
      <c r="A51" s="10"/>
      <c r="B51" s="11" t="s">
        <v>129</v>
      </c>
      <c r="C51" s="12" t="s">
        <v>130</v>
      </c>
      <c r="D51" s="12" t="s">
        <v>131</v>
      </c>
      <c r="E51" s="14">
        <v>5</v>
      </c>
      <c r="F51" s="14">
        <v>8192</v>
      </c>
      <c r="G51" s="15">
        <f t="shared" si="0"/>
        <v>8.4145241009200887E-4</v>
      </c>
      <c r="H51" s="16"/>
    </row>
    <row r="52" spans="1:8" x14ac:dyDescent="0.25">
      <c r="A52" s="10"/>
      <c r="B52" s="11" t="s">
        <v>132</v>
      </c>
      <c r="C52" s="12" t="s">
        <v>133</v>
      </c>
      <c r="D52" s="12" t="s">
        <v>134</v>
      </c>
      <c r="E52" s="14">
        <v>8</v>
      </c>
      <c r="F52" s="14">
        <v>10264</v>
      </c>
      <c r="G52" s="15">
        <f t="shared" si="0"/>
        <v>1.0542807052227026E-3</v>
      </c>
      <c r="H52" s="16"/>
    </row>
    <row r="53" spans="1:8" x14ac:dyDescent="0.25">
      <c r="A53" s="10"/>
      <c r="B53" s="11" t="s">
        <v>135</v>
      </c>
      <c r="C53" s="12" t="s">
        <v>136</v>
      </c>
      <c r="D53" s="12" t="s">
        <v>137</v>
      </c>
      <c r="E53" s="14">
        <v>13</v>
      </c>
      <c r="F53" s="14">
        <v>13033.15</v>
      </c>
      <c r="G53" s="15">
        <f t="shared" si="0"/>
        <v>1.3387177097888996E-3</v>
      </c>
      <c r="H53" s="16"/>
    </row>
    <row r="54" spans="1:8" x14ac:dyDescent="0.25">
      <c r="A54" s="10"/>
      <c r="B54" s="11" t="s">
        <v>138</v>
      </c>
      <c r="C54" s="12" t="s">
        <v>139</v>
      </c>
      <c r="D54" s="12" t="s">
        <v>140</v>
      </c>
      <c r="E54" s="14">
        <v>3</v>
      </c>
      <c r="F54" s="14">
        <v>11792.1</v>
      </c>
      <c r="G54" s="15">
        <f t="shared" si="0"/>
        <v>1.2112415728815892E-3</v>
      </c>
      <c r="H54" s="16"/>
    </row>
    <row r="55" spans="1:8" x14ac:dyDescent="0.25">
      <c r="A55" s="10"/>
      <c r="B55" s="11" t="s">
        <v>141</v>
      </c>
      <c r="C55" s="12" t="s">
        <v>142</v>
      </c>
      <c r="D55" s="12" t="s">
        <v>143</v>
      </c>
      <c r="E55" s="14">
        <v>14</v>
      </c>
      <c r="F55" s="14">
        <v>8960</v>
      </c>
      <c r="G55" s="15">
        <f t="shared" si="0"/>
        <v>9.2033857353813477E-4</v>
      </c>
      <c r="H55" s="16"/>
    </row>
    <row r="56" spans="1:8" x14ac:dyDescent="0.25">
      <c r="A56" s="10"/>
      <c r="B56" s="11" t="s">
        <v>144</v>
      </c>
      <c r="C56" s="12" t="s">
        <v>145</v>
      </c>
      <c r="D56" s="12" t="s">
        <v>146</v>
      </c>
      <c r="E56" s="14">
        <v>32</v>
      </c>
      <c r="F56" s="14">
        <v>19128</v>
      </c>
      <c r="G56" s="15">
        <f t="shared" si="0"/>
        <v>1.9647585083300717E-3</v>
      </c>
      <c r="H56" s="16"/>
    </row>
    <row r="57" spans="1:8" x14ac:dyDescent="0.25">
      <c r="A57" s="10"/>
      <c r="B57" s="11" t="s">
        <v>147</v>
      </c>
      <c r="C57" s="12" t="s">
        <v>148</v>
      </c>
      <c r="D57" s="12" t="s">
        <v>149</v>
      </c>
      <c r="E57" s="14">
        <v>61</v>
      </c>
      <c r="F57" s="14">
        <v>16235.15</v>
      </c>
      <c r="G57" s="15">
        <f t="shared" si="0"/>
        <v>1.6676154901983983E-3</v>
      </c>
      <c r="H57" s="16"/>
    </row>
    <row r="58" spans="1:8" x14ac:dyDescent="0.25">
      <c r="A58" s="10"/>
      <c r="B58" s="11" t="s">
        <v>150</v>
      </c>
      <c r="C58" s="12" t="s">
        <v>151</v>
      </c>
      <c r="D58" s="12" t="s">
        <v>42</v>
      </c>
      <c r="E58" s="14">
        <v>2</v>
      </c>
      <c r="F58" s="14">
        <v>11421.7</v>
      </c>
      <c r="G58" s="15">
        <f t="shared" si="0"/>
        <v>1.1731954336362182E-3</v>
      </c>
      <c r="H58" s="16"/>
    </row>
    <row r="59" spans="1:8" outlineLevel="1" x14ac:dyDescent="0.25">
      <c r="A59" s="10"/>
      <c r="B59" s="11" t="s">
        <v>152</v>
      </c>
      <c r="C59" s="12" t="s">
        <v>153</v>
      </c>
      <c r="D59" s="12" t="s">
        <v>154</v>
      </c>
      <c r="E59" s="14">
        <v>3</v>
      </c>
      <c r="F59" s="14">
        <v>17180.7</v>
      </c>
      <c r="G59" s="15">
        <f t="shared" si="0"/>
        <v>1.7647389431235082E-3</v>
      </c>
      <c r="H59" s="16"/>
    </row>
    <row r="60" spans="1:8" outlineLevel="1" x14ac:dyDescent="0.25">
      <c r="A60" s="10"/>
      <c r="B60" s="11" t="s">
        <v>155</v>
      </c>
      <c r="C60" s="12" t="s">
        <v>156</v>
      </c>
      <c r="D60" s="12" t="s">
        <v>60</v>
      </c>
      <c r="E60" s="14">
        <v>19</v>
      </c>
      <c r="F60" s="14">
        <v>32890.9</v>
      </c>
      <c r="G60" s="15">
        <f t="shared" si="0"/>
        <v>3.3784334808465892E-3</v>
      </c>
      <c r="H60" s="16"/>
    </row>
    <row r="61" spans="1:8" outlineLevel="1" x14ac:dyDescent="0.25">
      <c r="A61" s="10"/>
      <c r="B61" s="11" t="s">
        <v>157</v>
      </c>
      <c r="C61" s="12" t="s">
        <v>158</v>
      </c>
      <c r="D61" s="12" t="s">
        <v>60</v>
      </c>
      <c r="E61" s="14">
        <v>39</v>
      </c>
      <c r="F61" s="14">
        <v>45222.45</v>
      </c>
      <c r="G61" s="15">
        <f t="shared" si="0"/>
        <v>4.6450853934039754E-3</v>
      </c>
      <c r="H61" s="16"/>
    </row>
    <row r="62" spans="1:8" outlineLevel="1" x14ac:dyDescent="0.25">
      <c r="A62" s="10"/>
      <c r="B62" s="11" t="s">
        <v>159</v>
      </c>
      <c r="C62" s="12" t="s">
        <v>160</v>
      </c>
      <c r="D62" s="12" t="s">
        <v>161</v>
      </c>
      <c r="E62" s="14">
        <v>5</v>
      </c>
      <c r="F62" s="14">
        <v>11314.75</v>
      </c>
      <c r="G62" s="15">
        <f t="shared" si="0"/>
        <v>1.1622099190781931E-3</v>
      </c>
      <c r="H62" s="16"/>
    </row>
    <row r="63" spans="1:8" outlineLevel="1" x14ac:dyDescent="0.25">
      <c r="A63" s="10"/>
      <c r="B63" s="11" t="s">
        <v>162</v>
      </c>
      <c r="C63" s="12" t="s">
        <v>163</v>
      </c>
      <c r="D63" s="12" t="s">
        <v>164</v>
      </c>
      <c r="E63" s="14">
        <v>42</v>
      </c>
      <c r="F63" s="14">
        <v>18482.099999999999</v>
      </c>
      <c r="G63" s="15">
        <f t="shared" si="0"/>
        <v>1.8984140122755757E-3</v>
      </c>
      <c r="H63" s="16"/>
    </row>
    <row r="64" spans="1:8" outlineLevel="1" x14ac:dyDescent="0.25">
      <c r="A64" s="10"/>
      <c r="B64" s="11" t="s">
        <v>165</v>
      </c>
      <c r="C64" s="12" t="s">
        <v>166</v>
      </c>
      <c r="D64" s="12" t="s">
        <v>167</v>
      </c>
      <c r="E64" s="14">
        <v>46</v>
      </c>
      <c r="F64" s="14">
        <v>10994</v>
      </c>
      <c r="G64" s="15">
        <f t="shared" si="0"/>
        <v>1.1292636470399836E-3</v>
      </c>
      <c r="H64" s="16"/>
    </row>
    <row r="65" spans="1:8" outlineLevel="1" x14ac:dyDescent="0.25">
      <c r="A65" s="10"/>
      <c r="B65" s="11" t="s">
        <v>168</v>
      </c>
      <c r="C65" s="12" t="s">
        <v>169</v>
      </c>
      <c r="D65" s="12" t="s">
        <v>170</v>
      </c>
      <c r="E65" s="14">
        <v>1</v>
      </c>
      <c r="F65" s="14">
        <v>3062.5</v>
      </c>
      <c r="G65" s="15">
        <f t="shared" si="0"/>
        <v>3.1456884837729218E-4</v>
      </c>
      <c r="H65" s="16"/>
    </row>
    <row r="66" spans="1:8" outlineLevel="1" x14ac:dyDescent="0.25">
      <c r="A66" s="10"/>
      <c r="B66" s="11" t="s">
        <v>171</v>
      </c>
      <c r="C66" s="12" t="s">
        <v>172</v>
      </c>
      <c r="D66" s="12" t="s">
        <v>42</v>
      </c>
      <c r="E66" s="14">
        <v>2</v>
      </c>
      <c r="F66" s="14">
        <v>10745</v>
      </c>
      <c r="G66" s="15">
        <f t="shared" si="0"/>
        <v>1.103687273735185E-3</v>
      </c>
      <c r="H66" s="16"/>
    </row>
    <row r="67" spans="1:8" outlineLevel="1" x14ac:dyDescent="0.25">
      <c r="A67" s="10"/>
      <c r="B67" s="11" t="s">
        <v>173</v>
      </c>
      <c r="C67" s="12" t="s">
        <v>174</v>
      </c>
      <c r="D67" s="12" t="s">
        <v>175</v>
      </c>
      <c r="E67" s="14">
        <v>67</v>
      </c>
      <c r="F67" s="14">
        <v>19088.3</v>
      </c>
      <c r="G67" s="15">
        <f t="shared" si="0"/>
        <v>1.9606806688915153E-3</v>
      </c>
      <c r="H67" s="16"/>
    </row>
    <row r="68" spans="1:8" outlineLevel="1" x14ac:dyDescent="0.25">
      <c r="A68" s="10"/>
      <c r="B68" s="11" t="s">
        <v>176</v>
      </c>
      <c r="C68" s="12" t="s">
        <v>177</v>
      </c>
      <c r="D68" s="12" t="s">
        <v>178</v>
      </c>
      <c r="E68" s="14">
        <v>15</v>
      </c>
      <c r="F68" s="14">
        <v>12297.75</v>
      </c>
      <c r="G68" s="15">
        <f t="shared" si="0"/>
        <v>1.263180099634888E-3</v>
      </c>
      <c r="H68" s="16"/>
    </row>
    <row r="69" spans="1:8" outlineLevel="1" x14ac:dyDescent="0.25">
      <c r="A69" s="10"/>
      <c r="B69" s="11" t="s">
        <v>179</v>
      </c>
      <c r="C69" s="12" t="s">
        <v>180</v>
      </c>
      <c r="D69" s="12" t="s">
        <v>181</v>
      </c>
      <c r="E69" s="14">
        <v>8</v>
      </c>
      <c r="F69" s="14">
        <v>26136.400000000001</v>
      </c>
      <c r="G69" s="15">
        <f t="shared" si="0"/>
        <v>2.6846358363194316E-3</v>
      </c>
      <c r="H69" s="16"/>
    </row>
    <row r="70" spans="1:8" outlineLevel="1" x14ac:dyDescent="0.25">
      <c r="A70" s="10"/>
      <c r="B70" s="11" t="s">
        <v>182</v>
      </c>
      <c r="C70" s="12" t="s">
        <v>183</v>
      </c>
      <c r="D70" s="12" t="s">
        <v>54</v>
      </c>
      <c r="E70" s="14">
        <v>4</v>
      </c>
      <c r="F70" s="14">
        <v>27559</v>
      </c>
      <c r="G70" s="15">
        <f t="shared" si="0"/>
        <v>2.8307601281403411E-3</v>
      </c>
      <c r="H70" s="16"/>
    </row>
    <row r="71" spans="1:8" outlineLevel="1" x14ac:dyDescent="0.25">
      <c r="A71" s="10"/>
      <c r="B71" s="11" t="s">
        <v>184</v>
      </c>
      <c r="C71" s="12" t="s">
        <v>185</v>
      </c>
      <c r="D71" s="12" t="s">
        <v>73</v>
      </c>
      <c r="E71" s="14">
        <v>4</v>
      </c>
      <c r="F71" s="14">
        <v>8747.7999999999993</v>
      </c>
      <c r="G71" s="15">
        <f t="shared" ref="G71:G101" si="1">+F71/$F$114</f>
        <v>8.9854216223179625E-4</v>
      </c>
      <c r="H71" s="16"/>
    </row>
    <row r="72" spans="1:8" outlineLevel="1" x14ac:dyDescent="0.25">
      <c r="A72" s="10"/>
      <c r="B72" s="11" t="s">
        <v>186</v>
      </c>
      <c r="C72" s="12" t="s">
        <v>187</v>
      </c>
      <c r="D72" s="12" t="s">
        <v>30</v>
      </c>
      <c r="E72" s="14">
        <v>34</v>
      </c>
      <c r="F72" s="14">
        <v>54828.4</v>
      </c>
      <c r="G72" s="15">
        <f t="shared" si="1"/>
        <v>5.6317735988145393E-3</v>
      </c>
      <c r="H72" s="16"/>
    </row>
    <row r="73" spans="1:8" outlineLevel="1" x14ac:dyDescent="0.25">
      <c r="A73" s="10"/>
      <c r="B73" s="11" t="s">
        <v>188</v>
      </c>
      <c r="C73" s="12" t="s">
        <v>189</v>
      </c>
      <c r="D73" s="12" t="s">
        <v>190</v>
      </c>
      <c r="E73" s="14">
        <v>2</v>
      </c>
      <c r="F73" s="14">
        <v>14045.4</v>
      </c>
      <c r="G73" s="15">
        <f t="shared" si="1"/>
        <v>1.4426923438362186E-3</v>
      </c>
      <c r="H73" s="16"/>
    </row>
    <row r="74" spans="1:8" x14ac:dyDescent="0.25">
      <c r="B74" s="11" t="s">
        <v>191</v>
      </c>
      <c r="C74" s="12" t="s">
        <v>192</v>
      </c>
      <c r="D74" s="12" t="s">
        <v>57</v>
      </c>
      <c r="E74" s="14">
        <v>55</v>
      </c>
      <c r="F74" s="14">
        <v>29524</v>
      </c>
      <c r="G74" s="15">
        <f t="shared" si="1"/>
        <v>3.0325977728950771E-3</v>
      </c>
      <c r="H74" s="16"/>
    </row>
    <row r="75" spans="1:8" x14ac:dyDescent="0.25">
      <c r="B75" s="11" t="s">
        <v>193</v>
      </c>
      <c r="C75" s="12" t="s">
        <v>194</v>
      </c>
      <c r="D75" s="12" t="s">
        <v>195</v>
      </c>
      <c r="E75" s="14">
        <v>12</v>
      </c>
      <c r="F75" s="14">
        <v>16921.8</v>
      </c>
      <c r="G75" s="15">
        <f t="shared" si="1"/>
        <v>1.7381456778680366E-3</v>
      </c>
      <c r="H75" s="16"/>
    </row>
    <row r="76" spans="1:8" x14ac:dyDescent="0.25">
      <c r="B76" s="11" t="s">
        <v>196</v>
      </c>
      <c r="C76" s="12" t="s">
        <v>197</v>
      </c>
      <c r="D76" s="12" t="s">
        <v>198</v>
      </c>
      <c r="E76" s="14">
        <v>14</v>
      </c>
      <c r="F76" s="14">
        <v>55558.3</v>
      </c>
      <c r="G76" s="15">
        <f t="shared" si="1"/>
        <v>5.7067462689959552E-3</v>
      </c>
      <c r="H76" s="16"/>
    </row>
    <row r="77" spans="1:8" x14ac:dyDescent="0.25">
      <c r="B77" s="11" t="s">
        <v>199</v>
      </c>
      <c r="C77" s="12" t="s">
        <v>200</v>
      </c>
      <c r="D77" s="12" t="s">
        <v>60</v>
      </c>
      <c r="E77" s="14">
        <v>106</v>
      </c>
      <c r="F77" s="14">
        <v>10880.9</v>
      </c>
      <c r="G77" s="15">
        <f t="shared" si="1"/>
        <v>1.1176464268762378E-3</v>
      </c>
      <c r="H77" s="16"/>
    </row>
    <row r="78" spans="1:8" x14ac:dyDescent="0.25">
      <c r="A78" s="17" t="s">
        <v>201</v>
      </c>
      <c r="B78" s="11" t="s">
        <v>202</v>
      </c>
      <c r="C78" s="12" t="s">
        <v>203</v>
      </c>
      <c r="D78" s="12" t="s">
        <v>204</v>
      </c>
      <c r="E78" s="14">
        <v>4</v>
      </c>
      <c r="F78" s="14">
        <v>44262.6</v>
      </c>
      <c r="G78" s="15">
        <f t="shared" si="1"/>
        <v>4.5464930965501164E-3</v>
      </c>
      <c r="H78" s="16"/>
    </row>
    <row r="79" spans="1:8" x14ac:dyDescent="0.25">
      <c r="B79" s="11" t="s">
        <v>205</v>
      </c>
      <c r="C79" s="12" t="s">
        <v>206</v>
      </c>
      <c r="D79" s="12" t="s">
        <v>80</v>
      </c>
      <c r="E79" s="14">
        <v>4</v>
      </c>
      <c r="F79" s="14">
        <v>9974.7999999999993</v>
      </c>
      <c r="G79" s="15">
        <f t="shared" si="1"/>
        <v>1.0245751343000208E-3</v>
      </c>
      <c r="H79" s="16"/>
    </row>
    <row r="80" spans="1:8" x14ac:dyDescent="0.25">
      <c r="B80" s="11" t="s">
        <v>207</v>
      </c>
      <c r="C80" s="12" t="s">
        <v>208</v>
      </c>
      <c r="D80" s="12" t="s">
        <v>209</v>
      </c>
      <c r="E80" s="14">
        <v>3</v>
      </c>
      <c r="F80" s="14">
        <v>10307.700000000001</v>
      </c>
      <c r="G80" s="15">
        <f t="shared" si="1"/>
        <v>1.0587694100958741E-3</v>
      </c>
      <c r="H80" s="16"/>
    </row>
    <row r="81" spans="1:8" x14ac:dyDescent="0.25">
      <c r="B81" s="11" t="s">
        <v>210</v>
      </c>
      <c r="C81" s="12" t="s">
        <v>211</v>
      </c>
      <c r="D81" s="12" t="s">
        <v>212</v>
      </c>
      <c r="E81" s="14">
        <v>18</v>
      </c>
      <c r="F81" s="14">
        <v>8136.9</v>
      </c>
      <c r="G81" s="15">
        <f t="shared" si="1"/>
        <v>8.3579273873018393E-4</v>
      </c>
      <c r="H81" s="16"/>
    </row>
    <row r="82" spans="1:8" x14ac:dyDescent="0.25">
      <c r="A82" s="18" t="s">
        <v>213</v>
      </c>
      <c r="B82" s="11" t="s">
        <v>214</v>
      </c>
      <c r="C82" s="12" t="s">
        <v>215</v>
      </c>
      <c r="D82" s="12" t="s">
        <v>60</v>
      </c>
      <c r="E82" s="14">
        <v>14</v>
      </c>
      <c r="F82" s="14">
        <v>8295.7000000000007</v>
      </c>
      <c r="G82" s="15">
        <f t="shared" si="1"/>
        <v>8.5210409648440902E-4</v>
      </c>
      <c r="H82" s="16"/>
    </row>
    <row r="83" spans="1:8" x14ac:dyDescent="0.25">
      <c r="B83" s="11" t="s">
        <v>216</v>
      </c>
      <c r="C83" s="12" t="s">
        <v>217</v>
      </c>
      <c r="D83" s="12" t="s">
        <v>218</v>
      </c>
      <c r="E83" s="14">
        <v>1</v>
      </c>
      <c r="F83" s="14">
        <v>11076.45</v>
      </c>
      <c r="G83" s="15">
        <f t="shared" si="1"/>
        <v>1.1377326108109904E-3</v>
      </c>
      <c r="H83" s="16"/>
    </row>
    <row r="84" spans="1:8" x14ac:dyDescent="0.25">
      <c r="B84" s="11" t="s">
        <v>219</v>
      </c>
      <c r="C84" s="12" t="s">
        <v>220</v>
      </c>
      <c r="D84" s="12" t="s">
        <v>221</v>
      </c>
      <c r="E84" s="14">
        <v>2</v>
      </c>
      <c r="F84" s="14">
        <v>8977</v>
      </c>
      <c r="G84" s="15">
        <f t="shared" si="1"/>
        <v>9.2208475163524947E-4</v>
      </c>
      <c r="H84" s="16"/>
    </row>
    <row r="85" spans="1:8" x14ac:dyDescent="0.25">
      <c r="B85" s="11" t="s">
        <v>222</v>
      </c>
      <c r="C85" s="12" t="s">
        <v>223</v>
      </c>
      <c r="D85" s="12" t="s">
        <v>224</v>
      </c>
      <c r="E85" s="14">
        <v>1</v>
      </c>
      <c r="F85" s="14">
        <v>2243.15</v>
      </c>
      <c r="G85" s="15">
        <f t="shared" si="1"/>
        <v>2.3040819991429319E-4</v>
      </c>
      <c r="H85" s="16"/>
    </row>
    <row r="86" spans="1:8" x14ac:dyDescent="0.25">
      <c r="B86" s="11" t="s">
        <v>225</v>
      </c>
      <c r="C86" s="12" t="s">
        <v>226</v>
      </c>
      <c r="D86" s="12" t="s">
        <v>227</v>
      </c>
      <c r="E86" s="14">
        <v>2</v>
      </c>
      <c r="F86" s="14">
        <v>14881.9</v>
      </c>
      <c r="G86" s="15">
        <f t="shared" si="1"/>
        <v>1.5286145778501303E-3</v>
      </c>
      <c r="H86" s="16"/>
    </row>
    <row r="87" spans="1:8" x14ac:dyDescent="0.25">
      <c r="B87" s="11" t="s">
        <v>228</v>
      </c>
      <c r="C87" s="12" t="s">
        <v>229</v>
      </c>
      <c r="D87" s="12" t="s">
        <v>198</v>
      </c>
      <c r="E87" s="14">
        <v>5</v>
      </c>
      <c r="F87" s="14">
        <v>8043.25</v>
      </c>
      <c r="G87" s="15">
        <f t="shared" si="1"/>
        <v>8.2617335174225471E-4</v>
      </c>
      <c r="H87" s="16"/>
    </row>
    <row r="88" spans="1:8" x14ac:dyDescent="0.25">
      <c r="B88" s="11" t="s">
        <v>230</v>
      </c>
      <c r="C88" s="12" t="s">
        <v>231</v>
      </c>
      <c r="D88" s="12" t="s">
        <v>73</v>
      </c>
      <c r="E88" s="14">
        <v>2</v>
      </c>
      <c r="F88" s="14">
        <v>6405.3</v>
      </c>
      <c r="G88" s="15">
        <f t="shared" si="1"/>
        <v>6.5792909208524722E-4</v>
      </c>
      <c r="H88" s="16"/>
    </row>
    <row r="89" spans="1:8" x14ac:dyDescent="0.25">
      <c r="B89" s="11" t="s">
        <v>232</v>
      </c>
      <c r="C89" s="12" t="s">
        <v>233</v>
      </c>
      <c r="D89" s="12" t="s">
        <v>54</v>
      </c>
      <c r="E89" s="14">
        <v>9</v>
      </c>
      <c r="F89" s="14">
        <v>28250.1</v>
      </c>
      <c r="G89" s="15">
        <f t="shared" si="1"/>
        <v>2.9017474036059886E-3</v>
      </c>
      <c r="H89" s="16"/>
    </row>
    <row r="90" spans="1:8" x14ac:dyDescent="0.25">
      <c r="B90" s="11" t="s">
        <v>234</v>
      </c>
      <c r="C90" s="12" t="s">
        <v>235</v>
      </c>
      <c r="D90" s="12" t="s">
        <v>164</v>
      </c>
      <c r="E90" s="14">
        <v>53</v>
      </c>
      <c r="F90" s="14">
        <v>21631.95</v>
      </c>
      <c r="G90" s="15">
        <f t="shared" si="1"/>
        <v>2.2219551345812783E-3</v>
      </c>
      <c r="H90" s="16"/>
    </row>
    <row r="91" spans="1:8" x14ac:dyDescent="0.25">
      <c r="B91" s="11" t="s">
        <v>236</v>
      </c>
      <c r="C91" s="12" t="s">
        <v>237</v>
      </c>
      <c r="D91" s="12" t="s">
        <v>238</v>
      </c>
      <c r="E91" s="14">
        <v>63</v>
      </c>
      <c r="F91" s="14">
        <v>20210.400000000001</v>
      </c>
      <c r="G91" s="15">
        <f t="shared" si="1"/>
        <v>2.0759386949369555E-3</v>
      </c>
      <c r="H91" s="16"/>
    </row>
    <row r="92" spans="1:8" x14ac:dyDescent="0.25">
      <c r="A92" s="19" t="s">
        <v>239</v>
      </c>
      <c r="B92" s="11" t="s">
        <v>240</v>
      </c>
      <c r="C92" s="12" t="s">
        <v>241</v>
      </c>
      <c r="D92" s="12" t="s">
        <v>242</v>
      </c>
      <c r="E92" s="14">
        <v>72</v>
      </c>
      <c r="F92" s="14">
        <v>17406</v>
      </c>
      <c r="G92" s="15">
        <f t="shared" si="1"/>
        <v>1.7878809387282114E-3</v>
      </c>
      <c r="H92" s="16"/>
    </row>
    <row r="93" spans="1:8" x14ac:dyDescent="0.25">
      <c r="B93" s="11" t="s">
        <v>243</v>
      </c>
      <c r="C93" s="12" t="s">
        <v>244</v>
      </c>
      <c r="D93" s="12" t="s">
        <v>245</v>
      </c>
      <c r="E93" s="14">
        <v>85</v>
      </c>
      <c r="F93" s="14">
        <v>15380.75</v>
      </c>
      <c r="G93" s="15">
        <f t="shared" si="1"/>
        <v>1.5798546333645833E-3</v>
      </c>
      <c r="H93" s="16"/>
    </row>
    <row r="94" spans="1:8" x14ac:dyDescent="0.25">
      <c r="B94" s="11" t="s">
        <v>246</v>
      </c>
      <c r="C94" s="12" t="s">
        <v>247</v>
      </c>
      <c r="D94" s="12" t="s">
        <v>248</v>
      </c>
      <c r="E94" s="14">
        <v>1</v>
      </c>
      <c r="F94" s="14">
        <v>2837.45</v>
      </c>
      <c r="G94" s="15">
        <f t="shared" si="1"/>
        <v>2.9145253186225225E-4</v>
      </c>
      <c r="H94" s="16"/>
    </row>
    <row r="95" spans="1:8" x14ac:dyDescent="0.25">
      <c r="B95" s="11" t="s">
        <v>249</v>
      </c>
      <c r="C95" s="12" t="s">
        <v>250</v>
      </c>
      <c r="D95" s="12" t="s">
        <v>111</v>
      </c>
      <c r="E95" s="14">
        <v>19</v>
      </c>
      <c r="F95" s="14">
        <v>13682.85</v>
      </c>
      <c r="G95" s="15">
        <f t="shared" si="1"/>
        <v>1.4054525280062799E-3</v>
      </c>
      <c r="H95" s="16"/>
    </row>
    <row r="96" spans="1:8" x14ac:dyDescent="0.25">
      <c r="B96" s="11" t="s">
        <v>251</v>
      </c>
      <c r="C96" s="12" t="s">
        <v>252</v>
      </c>
      <c r="D96" s="12" t="s">
        <v>253</v>
      </c>
      <c r="E96" s="14">
        <v>138</v>
      </c>
      <c r="F96" s="14">
        <v>11398.8</v>
      </c>
      <c r="G96" s="15">
        <f t="shared" si="1"/>
        <v>1.1708432290230457E-3</v>
      </c>
      <c r="H96" s="16"/>
    </row>
    <row r="97" spans="1:8" x14ac:dyDescent="0.25">
      <c r="B97" s="11" t="s">
        <v>254</v>
      </c>
      <c r="C97" s="12" t="s">
        <v>255</v>
      </c>
      <c r="D97" s="12" t="s">
        <v>256</v>
      </c>
      <c r="E97" s="14">
        <v>3</v>
      </c>
      <c r="F97" s="14">
        <v>21385.05</v>
      </c>
      <c r="G97" s="15">
        <f t="shared" si="1"/>
        <v>2.1965944656296525E-3</v>
      </c>
      <c r="H97" s="16"/>
    </row>
    <row r="98" spans="1:8" x14ac:dyDescent="0.25">
      <c r="B98" s="11" t="s">
        <v>257</v>
      </c>
      <c r="C98" s="12" t="s">
        <v>258</v>
      </c>
      <c r="D98" s="12" t="s">
        <v>259</v>
      </c>
      <c r="E98" s="14">
        <v>9</v>
      </c>
      <c r="F98" s="14">
        <v>13041.9</v>
      </c>
      <c r="G98" s="15">
        <f t="shared" si="1"/>
        <v>1.3396164779271205E-3</v>
      </c>
      <c r="H98" s="16"/>
    </row>
    <row r="99" spans="1:8" x14ac:dyDescent="0.25">
      <c r="A99" s="12" t="s">
        <v>260</v>
      </c>
      <c r="B99" s="11" t="s">
        <v>261</v>
      </c>
      <c r="C99" s="12" t="s">
        <v>262</v>
      </c>
      <c r="D99" s="12" t="s">
        <v>42</v>
      </c>
      <c r="E99" s="14">
        <v>14</v>
      </c>
      <c r="F99" s="14">
        <v>24724.7</v>
      </c>
      <c r="G99" s="15">
        <f t="shared" si="1"/>
        <v>2.5396311528078485E-3</v>
      </c>
      <c r="H99" s="16"/>
    </row>
    <row r="100" spans="1:8" x14ac:dyDescent="0.25">
      <c r="A100" s="12" t="s">
        <v>263</v>
      </c>
      <c r="B100" s="11" t="s">
        <v>264</v>
      </c>
      <c r="C100" s="12" t="s">
        <v>265</v>
      </c>
      <c r="D100" s="12" t="s">
        <v>266</v>
      </c>
      <c r="E100" s="14">
        <v>43</v>
      </c>
      <c r="F100" s="14">
        <v>13540.7</v>
      </c>
      <c r="G100" s="15">
        <f t="shared" si="1"/>
        <v>1.3908513976236409E-3</v>
      </c>
      <c r="H100" s="16"/>
    </row>
    <row r="101" spans="1:8" x14ac:dyDescent="0.25">
      <c r="B101" s="11" t="s">
        <v>267</v>
      </c>
      <c r="C101" s="12" t="s">
        <v>268</v>
      </c>
      <c r="D101" s="12" t="s">
        <v>134</v>
      </c>
      <c r="E101" s="14">
        <v>4</v>
      </c>
      <c r="F101" s="14">
        <v>7003</v>
      </c>
      <c r="G101" s="15">
        <f t="shared" si="1"/>
        <v>7.1932265965262917E-4</v>
      </c>
      <c r="H101" s="16"/>
    </row>
    <row r="102" spans="1:8" x14ac:dyDescent="0.25">
      <c r="B102" s="20"/>
      <c r="C102" s="20" t="s">
        <v>269</v>
      </c>
      <c r="D102" s="20"/>
      <c r="E102" s="21"/>
      <c r="F102" s="22">
        <f>SUM(F7:F101)</f>
        <v>9435992.570000004</v>
      </c>
      <c r="G102" s="23">
        <f>+F102/$F$114</f>
        <v>0.96923079707480375</v>
      </c>
      <c r="H102" s="24"/>
    </row>
    <row r="104" spans="1:8" x14ac:dyDescent="0.25">
      <c r="B104" s="25"/>
      <c r="C104" s="25" t="s">
        <v>270</v>
      </c>
      <c r="D104" s="25"/>
      <c r="E104" s="25"/>
      <c r="F104" s="25" t="s">
        <v>10</v>
      </c>
      <c r="G104" s="25" t="s">
        <v>11</v>
      </c>
      <c r="H104" s="25" t="s">
        <v>12</v>
      </c>
    </row>
    <row r="105" spans="1:8" x14ac:dyDescent="0.25">
      <c r="B105" s="26"/>
      <c r="C105" s="20" t="s">
        <v>271</v>
      </c>
      <c r="D105" s="12"/>
      <c r="E105" s="27"/>
      <c r="F105" s="28" t="s">
        <v>272</v>
      </c>
      <c r="G105" s="27">
        <v>0</v>
      </c>
      <c r="H105" s="12"/>
    </row>
    <row r="106" spans="1:8" x14ac:dyDescent="0.25">
      <c r="B106" s="26" t="s">
        <v>273</v>
      </c>
      <c r="C106" s="20" t="s">
        <v>274</v>
      </c>
      <c r="D106" s="20"/>
      <c r="E106" s="21"/>
      <c r="F106" s="14">
        <v>161991.91</v>
      </c>
      <c r="G106" s="23">
        <f>+F106/$F$114</f>
        <v>1.663921912657566E-2</v>
      </c>
      <c r="H106" s="12"/>
    </row>
    <row r="107" spans="1:8" x14ac:dyDescent="0.25">
      <c r="B107" s="26"/>
      <c r="C107" s="20" t="s">
        <v>275</v>
      </c>
      <c r="D107" s="12"/>
      <c r="E107" s="27"/>
      <c r="F107" s="21" t="s">
        <v>272</v>
      </c>
      <c r="G107" s="27">
        <v>0</v>
      </c>
      <c r="H107" s="12"/>
    </row>
    <row r="108" spans="1:8" x14ac:dyDescent="0.25">
      <c r="B108" s="26"/>
      <c r="C108" s="20" t="s">
        <v>276</v>
      </c>
      <c r="D108" s="12"/>
      <c r="E108" s="27"/>
      <c r="F108" s="21" t="s">
        <v>272</v>
      </c>
      <c r="G108" s="27">
        <v>0</v>
      </c>
      <c r="H108" s="12"/>
    </row>
    <row r="109" spans="1:8" x14ac:dyDescent="0.25">
      <c r="B109" s="26"/>
      <c r="C109" s="20" t="s">
        <v>277</v>
      </c>
      <c r="D109" s="12"/>
      <c r="E109" s="27"/>
      <c r="F109" s="21" t="s">
        <v>272</v>
      </c>
      <c r="G109" s="27">
        <v>0</v>
      </c>
      <c r="H109" s="12"/>
    </row>
    <row r="110" spans="1:8" x14ac:dyDescent="0.25">
      <c r="B110" s="12" t="s">
        <v>213</v>
      </c>
      <c r="C110" s="12" t="s">
        <v>278</v>
      </c>
      <c r="D110" s="12"/>
      <c r="E110" s="27"/>
      <c r="F110" s="14">
        <v>137563.13</v>
      </c>
      <c r="G110" s="23">
        <f>+F110/$F$114</f>
        <v>1.4129983798620648E-2</v>
      </c>
      <c r="H110" s="12"/>
    </row>
    <row r="111" spans="1:8" x14ac:dyDescent="0.25">
      <c r="B111" s="26"/>
      <c r="C111" s="12"/>
      <c r="D111" s="12"/>
      <c r="E111" s="27"/>
      <c r="F111" s="28"/>
      <c r="G111" s="23"/>
      <c r="H111" s="12"/>
    </row>
    <row r="112" spans="1:8" x14ac:dyDescent="0.25">
      <c r="B112" s="26"/>
      <c r="C112" s="12" t="s">
        <v>279</v>
      </c>
      <c r="D112" s="12"/>
      <c r="E112" s="27"/>
      <c r="F112" s="29">
        <f>SUM(F105:F111)</f>
        <v>299555.04000000004</v>
      </c>
      <c r="G112" s="23">
        <f>+F112/$F$114</f>
        <v>3.0769202925196311E-2</v>
      </c>
      <c r="H112" s="12"/>
    </row>
    <row r="113" spans="2:8" x14ac:dyDescent="0.25">
      <c r="B113" s="26"/>
      <c r="C113" s="12"/>
      <c r="D113" s="12"/>
      <c r="E113" s="27"/>
      <c r="F113" s="29"/>
      <c r="G113" s="30"/>
      <c r="H113" s="12"/>
    </row>
    <row r="114" spans="2:8" x14ac:dyDescent="0.25">
      <c r="B114" s="31"/>
      <c r="C114" s="32" t="s">
        <v>280</v>
      </c>
      <c r="D114" s="33"/>
      <c r="E114" s="34"/>
      <c r="F114" s="34">
        <f>+F112+F102</f>
        <v>9735547.6100000031</v>
      </c>
      <c r="G114" s="35">
        <v>1</v>
      </c>
      <c r="H114" s="12"/>
    </row>
    <row r="115" spans="2:8" x14ac:dyDescent="0.25">
      <c r="F115" s="36">
        <v>0</v>
      </c>
    </row>
    <row r="116" spans="2:8" x14ac:dyDescent="0.25">
      <c r="C116" s="20" t="s">
        <v>281</v>
      </c>
      <c r="D116" s="37">
        <v>26.79</v>
      </c>
      <c r="F116" s="4"/>
    </row>
    <row r="117" spans="2:8" x14ac:dyDescent="0.25">
      <c r="C117" s="20" t="s">
        <v>282</v>
      </c>
      <c r="D117" s="37">
        <v>9.5500000000000007</v>
      </c>
    </row>
    <row r="118" spans="2:8" x14ac:dyDescent="0.25">
      <c r="C118" s="20" t="s">
        <v>283</v>
      </c>
      <c r="D118" s="37">
        <v>7.04</v>
      </c>
    </row>
    <row r="119" spans="2:8" x14ac:dyDescent="0.25">
      <c r="C119" s="20" t="s">
        <v>284</v>
      </c>
      <c r="D119" s="38">
        <v>14.391</v>
      </c>
    </row>
    <row r="120" spans="2:8" x14ac:dyDescent="0.25">
      <c r="C120" s="20" t="s">
        <v>285</v>
      </c>
      <c r="D120" s="38">
        <v>14.1561</v>
      </c>
    </row>
    <row r="121" spans="2:8" x14ac:dyDescent="0.25">
      <c r="C121" s="20" t="s">
        <v>286</v>
      </c>
      <c r="D121" s="39"/>
    </row>
    <row r="122" spans="2:8" x14ac:dyDescent="0.25">
      <c r="C122" s="20" t="s">
        <v>287</v>
      </c>
      <c r="D122" s="40">
        <v>0</v>
      </c>
    </row>
    <row r="123" spans="2:8" x14ac:dyDescent="0.25">
      <c r="C123" s="20" t="s">
        <v>288</v>
      </c>
      <c r="D123" s="40">
        <v>0</v>
      </c>
      <c r="F123" s="36"/>
      <c r="G123" s="41"/>
    </row>
    <row r="124" spans="2:8" x14ac:dyDescent="0.25">
      <c r="B124" s="42"/>
      <c r="C124" s="10"/>
    </row>
    <row r="125" spans="2:8" x14ac:dyDescent="0.25">
      <c r="F125" s="4"/>
    </row>
    <row r="126" spans="2:8" x14ac:dyDescent="0.25">
      <c r="C126" s="25" t="s">
        <v>289</v>
      </c>
      <c r="D126" s="25"/>
      <c r="E126" s="25"/>
      <c r="F126" s="25"/>
      <c r="G126" s="25"/>
      <c r="H126" s="25"/>
    </row>
    <row r="127" spans="2:8" x14ac:dyDescent="0.25">
      <c r="C127" s="25" t="s">
        <v>290</v>
      </c>
      <c r="D127" s="25"/>
      <c r="E127" s="25"/>
      <c r="F127" s="25" t="s">
        <v>10</v>
      </c>
      <c r="G127" s="25" t="s">
        <v>11</v>
      </c>
      <c r="H127" s="25" t="s">
        <v>12</v>
      </c>
    </row>
    <row r="128" spans="2:8" x14ac:dyDescent="0.25">
      <c r="C128" s="20" t="s">
        <v>291</v>
      </c>
      <c r="D128" s="12"/>
      <c r="E128" s="27"/>
      <c r="F128" s="43">
        <f>SUMIF(Table13456768[[Industry ]],A99,Table13456768[Market Value])</f>
        <v>0</v>
      </c>
      <c r="G128" s="44">
        <f>+F128/$F$114</f>
        <v>0</v>
      </c>
      <c r="H128" s="12"/>
    </row>
    <row r="129" spans="3:8" x14ac:dyDescent="0.25">
      <c r="C129" s="12" t="s">
        <v>292</v>
      </c>
      <c r="D129" s="12"/>
      <c r="E129" s="27"/>
      <c r="F129" s="43">
        <f>SUMIF(Table13456768[[Industry ]],A100,Table13456768[Market Value])</f>
        <v>0</v>
      </c>
      <c r="G129" s="44">
        <f>+F129/$F$114</f>
        <v>0</v>
      </c>
      <c r="H129" s="12"/>
    </row>
    <row r="130" spans="3:8" x14ac:dyDescent="0.25">
      <c r="C130" s="12" t="s">
        <v>293</v>
      </c>
      <c r="D130" s="12"/>
      <c r="E130" s="27"/>
      <c r="F130" s="43">
        <f>SUMIF($E$142:$E$149,C130,H142:H149)</f>
        <v>0</v>
      </c>
      <c r="G130" s="44">
        <f>+F130/$F$114</f>
        <v>0</v>
      </c>
      <c r="H130" s="12"/>
    </row>
    <row r="131" spans="3:8" x14ac:dyDescent="0.25">
      <c r="C131" s="12" t="s">
        <v>294</v>
      </c>
      <c r="D131" s="12"/>
      <c r="E131" s="27"/>
      <c r="F131" s="43">
        <f t="shared" ref="F131:F139" si="2">SUMIF($E$142:$E$149,C131,H143:H150)</f>
        <v>0</v>
      </c>
      <c r="G131" s="44">
        <f t="shared" ref="G131:G139" si="3">+F131/$F$114</f>
        <v>0</v>
      </c>
      <c r="H131" s="12"/>
    </row>
    <row r="132" spans="3:8" x14ac:dyDescent="0.25">
      <c r="C132" s="12" t="s">
        <v>295</v>
      </c>
      <c r="D132" s="12"/>
      <c r="E132" s="27"/>
      <c r="F132" s="43">
        <f t="shared" si="2"/>
        <v>0</v>
      </c>
      <c r="G132" s="44">
        <f t="shared" si="3"/>
        <v>0</v>
      </c>
      <c r="H132" s="12"/>
    </row>
    <row r="133" spans="3:8" x14ac:dyDescent="0.25">
      <c r="C133" s="12" t="s">
        <v>296</v>
      </c>
      <c r="D133" s="12"/>
      <c r="E133" s="27"/>
      <c r="F133" s="43">
        <f t="shared" si="2"/>
        <v>0</v>
      </c>
      <c r="G133" s="44">
        <f t="shared" si="3"/>
        <v>0</v>
      </c>
      <c r="H133" s="12"/>
    </row>
    <row r="134" spans="3:8" x14ac:dyDescent="0.25">
      <c r="C134" s="12" t="s">
        <v>297</v>
      </c>
      <c r="D134" s="12"/>
      <c r="E134" s="27"/>
      <c r="F134" s="43">
        <f t="shared" si="2"/>
        <v>0</v>
      </c>
      <c r="G134" s="44">
        <f t="shared" si="3"/>
        <v>0</v>
      </c>
      <c r="H134" s="12"/>
    </row>
    <row r="135" spans="3:8" x14ac:dyDescent="0.25">
      <c r="C135" s="12" t="s">
        <v>298</v>
      </c>
      <c r="D135" s="12"/>
      <c r="E135" s="27"/>
      <c r="F135" s="43">
        <f t="shared" si="2"/>
        <v>0</v>
      </c>
      <c r="G135" s="44">
        <f t="shared" si="3"/>
        <v>0</v>
      </c>
      <c r="H135" s="12"/>
    </row>
    <row r="136" spans="3:8" x14ac:dyDescent="0.25">
      <c r="C136" s="12" t="s">
        <v>299</v>
      </c>
      <c r="D136" s="12"/>
      <c r="E136" s="27"/>
      <c r="F136" s="43">
        <f t="shared" si="2"/>
        <v>0</v>
      </c>
      <c r="G136" s="44">
        <f t="shared" si="3"/>
        <v>0</v>
      </c>
      <c r="H136" s="12"/>
    </row>
    <row r="137" spans="3:8" x14ac:dyDescent="0.25">
      <c r="C137" s="12" t="s">
        <v>300</v>
      </c>
      <c r="D137" s="12"/>
      <c r="E137" s="27"/>
      <c r="F137" s="43">
        <f>SUMIF($E$142:$E$149,C137,H149:H156)</f>
        <v>0</v>
      </c>
      <c r="G137" s="44">
        <f t="shared" si="3"/>
        <v>0</v>
      </c>
      <c r="H137" s="12"/>
    </row>
    <row r="138" spans="3:8" x14ac:dyDescent="0.25">
      <c r="C138" s="12" t="s">
        <v>301</v>
      </c>
      <c r="D138" s="12"/>
      <c r="E138" s="27"/>
      <c r="F138" s="43">
        <f t="shared" si="2"/>
        <v>0</v>
      </c>
      <c r="G138" s="44">
        <f t="shared" si="3"/>
        <v>0</v>
      </c>
      <c r="H138" s="12"/>
    </row>
    <row r="139" spans="3:8" x14ac:dyDescent="0.25">
      <c r="C139" s="12" t="s">
        <v>302</v>
      </c>
      <c r="D139" s="12"/>
      <c r="E139" s="27"/>
      <c r="F139" s="43">
        <f t="shared" si="2"/>
        <v>0</v>
      </c>
      <c r="G139" s="44">
        <f t="shared" si="3"/>
        <v>0</v>
      </c>
      <c r="H139" s="12"/>
    </row>
    <row r="142" spans="3:8" x14ac:dyDescent="0.25">
      <c r="E142" s="12" t="s">
        <v>293</v>
      </c>
      <c r="F142" s="12" t="s">
        <v>303</v>
      </c>
      <c r="G142" s="1">
        <f t="shared" ref="G142:G149" si="4">SUMIF($H$7:$H$57,F142,$E$7:$E$57)</f>
        <v>0</v>
      </c>
      <c r="H142" s="1">
        <f t="shared" ref="H142:H149" si="5">SUMIF($H$7:$H$57,F142,$F$7:$F$57)</f>
        <v>0</v>
      </c>
    </row>
    <row r="143" spans="3:8" x14ac:dyDescent="0.25">
      <c r="E143" s="12" t="s">
        <v>293</v>
      </c>
      <c r="F143" s="12" t="s">
        <v>304</v>
      </c>
      <c r="G143" s="1">
        <f t="shared" si="4"/>
        <v>0</v>
      </c>
      <c r="H143" s="1">
        <f t="shared" si="5"/>
        <v>0</v>
      </c>
    </row>
    <row r="144" spans="3:8" x14ac:dyDescent="0.25">
      <c r="E144" s="12" t="s">
        <v>293</v>
      </c>
      <c r="F144" s="12" t="s">
        <v>305</v>
      </c>
      <c r="G144" s="1">
        <f t="shared" si="4"/>
        <v>0</v>
      </c>
      <c r="H144" s="1">
        <f t="shared" si="5"/>
        <v>0</v>
      </c>
    </row>
    <row r="145" spans="5:8" x14ac:dyDescent="0.25">
      <c r="E145" s="12" t="s">
        <v>295</v>
      </c>
      <c r="F145" s="12" t="s">
        <v>306</v>
      </c>
      <c r="G145" s="1">
        <f t="shared" si="4"/>
        <v>0</v>
      </c>
      <c r="H145" s="1">
        <f t="shared" si="5"/>
        <v>0</v>
      </c>
    </row>
    <row r="146" spans="5:8" x14ac:dyDescent="0.25">
      <c r="E146" s="12" t="s">
        <v>296</v>
      </c>
      <c r="F146" s="12" t="s">
        <v>307</v>
      </c>
      <c r="G146" s="1">
        <f t="shared" si="4"/>
        <v>0</v>
      </c>
      <c r="H146" s="1">
        <f t="shared" si="5"/>
        <v>0</v>
      </c>
    </row>
    <row r="147" spans="5:8" x14ac:dyDescent="0.25">
      <c r="E147" s="12" t="s">
        <v>293</v>
      </c>
      <c r="F147" s="12" t="s">
        <v>308</v>
      </c>
      <c r="G147" s="1">
        <f t="shared" si="4"/>
        <v>0</v>
      </c>
      <c r="H147" s="1">
        <f t="shared" si="5"/>
        <v>0</v>
      </c>
    </row>
    <row r="148" spans="5:8" x14ac:dyDescent="0.25">
      <c r="E148" s="12" t="s">
        <v>296</v>
      </c>
      <c r="F148" s="12" t="s">
        <v>309</v>
      </c>
      <c r="G148" s="1">
        <f t="shared" si="4"/>
        <v>0</v>
      </c>
      <c r="H148" s="1">
        <f t="shared" si="5"/>
        <v>0</v>
      </c>
    </row>
    <row r="149" spans="5:8" x14ac:dyDescent="0.25">
      <c r="E149" s="12" t="s">
        <v>293</v>
      </c>
      <c r="F149" s="12" t="s">
        <v>310</v>
      </c>
      <c r="G149" s="1">
        <f t="shared" si="4"/>
        <v>0</v>
      </c>
      <c r="H149" s="1">
        <f t="shared" si="5"/>
        <v>0</v>
      </c>
    </row>
    <row r="150" spans="5:8" x14ac:dyDescent="0.25">
      <c r="G150" s="1" t="s">
        <v>311</v>
      </c>
      <c r="H150" s="1" t="s">
        <v>311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Port_Tax Saver</vt:lpstr>
      <vt:lpstr>'Port_Tax Saver'!Print_Area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Farah Memon</dc:creator>
  <cp:lastModifiedBy>Farah Memon</cp:lastModifiedBy>
  <dcterms:created xsi:type="dcterms:W3CDTF">2024-11-06T12:31:27Z</dcterms:created>
  <dcterms:modified xsi:type="dcterms:W3CDTF">2024-11-06T12:31:57Z</dcterms:modified>
</cp:coreProperties>
</file>